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arc\Desktop\"/>
    </mc:Choice>
  </mc:AlternateContent>
  <xr:revisionPtr revIDLastSave="0" documentId="13_ncr:1_{36ECC89F-26D2-480B-BCF9-75B7BC42B63D}" xr6:coauthVersionLast="36" xr6:coauthVersionMax="47" xr10:uidLastSave="{00000000-0000-0000-0000-000000000000}"/>
  <bookViews>
    <workbookView xWindow="0" yWindow="0" windowWidth="23040" windowHeight="8940" xr2:uid="{019D84DF-1508-40F3-A821-1D11D6433ABF}"/>
  </bookViews>
  <sheets>
    <sheet name="Spielbericht 2022" sheetId="1" r:id="rId1"/>
    <sheet name="Spieler Lev-Lig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" i="2" l="1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59" i="2" l="1"/>
  <c r="E260" i="2"/>
  <c r="E261" i="2"/>
  <c r="E262" i="2"/>
  <c r="E263" i="2"/>
  <c r="E264" i="2"/>
  <c r="E265" i="2"/>
  <c r="E266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J21" i="1" l="1"/>
  <c r="J20" i="1"/>
  <c r="J19" i="1"/>
  <c r="J18" i="1"/>
  <c r="J17" i="1"/>
  <c r="J16" i="1"/>
  <c r="J15" i="1"/>
  <c r="J14" i="1"/>
  <c r="K13" i="1"/>
  <c r="K12" i="1"/>
  <c r="J13" i="1"/>
  <c r="J12" i="1"/>
  <c r="H21" i="1"/>
  <c r="H20" i="1"/>
  <c r="H19" i="1"/>
  <c r="H17" i="1"/>
  <c r="H16" i="1"/>
  <c r="H15" i="1"/>
  <c r="I13" i="1"/>
  <c r="I12" i="1"/>
  <c r="H13" i="1"/>
  <c r="H12" i="1"/>
  <c r="H14" i="1" s="1"/>
  <c r="H18" i="1" s="1"/>
  <c r="Y21" i="1" l="1"/>
  <c r="Y22" i="1"/>
  <c r="Y23" i="1"/>
  <c r="Y20" i="1"/>
  <c r="Y11" i="1"/>
  <c r="Y12" i="1"/>
  <c r="Y13" i="1"/>
  <c r="Y10" i="1"/>
  <c r="X21" i="1"/>
  <c r="X22" i="1"/>
  <c r="X23" i="1"/>
  <c r="X20" i="1"/>
  <c r="X11" i="1"/>
  <c r="X12" i="1"/>
  <c r="X13" i="1"/>
  <c r="X10" i="1"/>
  <c r="W21" i="1"/>
  <c r="W22" i="1"/>
  <c r="W23" i="1"/>
  <c r="W20" i="1"/>
  <c r="W11" i="1"/>
  <c r="W12" i="1"/>
  <c r="W13" i="1"/>
  <c r="W10" i="1"/>
  <c r="Z17" i="1"/>
  <c r="Z18" i="1"/>
  <c r="Z19" i="1"/>
  <c r="Z20" i="1"/>
  <c r="Z21" i="1"/>
  <c r="Z22" i="1"/>
  <c r="Z23" i="1"/>
  <c r="Z16" i="1"/>
  <c r="Z7" i="1"/>
  <c r="Z8" i="1"/>
  <c r="Z9" i="1"/>
  <c r="Z10" i="1"/>
  <c r="Z11" i="1"/>
  <c r="Z12" i="1"/>
  <c r="Z13" i="1"/>
  <c r="Z6" i="1"/>
  <c r="E1" i="2"/>
  <c r="B18" i="1"/>
  <c r="B19" i="1"/>
  <c r="B20" i="1"/>
  <c r="B21" i="1"/>
  <c r="B22" i="1"/>
  <c r="B23" i="1"/>
  <c r="B24" i="1"/>
  <c r="B17" i="1"/>
  <c r="B6" i="1"/>
  <c r="B7" i="1"/>
  <c r="B8" i="1"/>
  <c r="B9" i="1"/>
  <c r="B10" i="1"/>
  <c r="B11" i="1"/>
  <c r="B12" i="1"/>
  <c r="B5" i="1"/>
  <c r="S4" i="1"/>
  <c r="S5" i="1"/>
  <c r="S6" i="1"/>
  <c r="S7" i="1"/>
  <c r="S9" i="1"/>
  <c r="S8" i="1"/>
  <c r="S10" i="1"/>
  <c r="S11" i="1"/>
  <c r="S13" i="1"/>
  <c r="S12" i="1"/>
  <c r="S15" i="1"/>
  <c r="S14" i="1"/>
  <c r="S17" i="1"/>
  <c r="S16" i="1"/>
  <c r="S19" i="1"/>
  <c r="S18" i="1"/>
  <c r="S21" i="1"/>
  <c r="S20" i="1"/>
  <c r="Q4" i="1"/>
  <c r="Q5" i="1"/>
  <c r="Q6" i="1"/>
  <c r="Q7" i="1"/>
  <c r="Q9" i="1"/>
  <c r="Q8" i="1"/>
  <c r="Q10" i="1"/>
  <c r="Q11" i="1"/>
  <c r="Q13" i="1"/>
  <c r="Q12" i="1"/>
  <c r="Q15" i="1"/>
  <c r="Q14" i="1"/>
  <c r="Q17" i="1"/>
  <c r="Q16" i="1"/>
  <c r="Q19" i="1"/>
  <c r="Q18" i="1"/>
  <c r="Q21" i="1"/>
  <c r="Q20" i="1"/>
  <c r="Y19" i="1"/>
  <c r="Y18" i="1"/>
  <c r="Y17" i="1"/>
  <c r="Y16" i="1"/>
  <c r="X19" i="1"/>
  <c r="X18" i="1"/>
  <c r="X17" i="1"/>
  <c r="X16" i="1"/>
  <c r="W19" i="1"/>
  <c r="W18" i="1"/>
  <c r="W17" i="1"/>
  <c r="W16" i="1"/>
  <c r="V19" i="1"/>
  <c r="V18" i="1"/>
  <c r="V17" i="1"/>
  <c r="V16" i="1"/>
  <c r="Y9" i="1"/>
  <c r="X9" i="1"/>
  <c r="W9" i="1"/>
  <c r="V9" i="1"/>
  <c r="Y8" i="1"/>
  <c r="X8" i="1"/>
  <c r="W8" i="1"/>
  <c r="V8" i="1"/>
  <c r="Y7" i="1"/>
  <c r="X7" i="1"/>
  <c r="W7" i="1"/>
  <c r="V7" i="1"/>
  <c r="Y6" i="1"/>
  <c r="X6" i="1"/>
  <c r="W6" i="1"/>
  <c r="V6" i="1"/>
  <c r="O23" i="1"/>
  <c r="AB30" i="1" s="1"/>
  <c r="M23" i="1"/>
  <c r="X30" i="1" s="1"/>
  <c r="AB20" i="1" l="1"/>
  <c r="AC20" i="1" s="1"/>
  <c r="AB11" i="1"/>
  <c r="AC11" i="1" s="1"/>
  <c r="Q23" i="1"/>
  <c r="X32" i="1" s="1"/>
  <c r="S23" i="1"/>
  <c r="AB32" i="1" s="1"/>
  <c r="AB8" i="1"/>
  <c r="AC8" i="1" s="1"/>
  <c r="AB6" i="1"/>
  <c r="AC6" i="1" s="1"/>
  <c r="AB7" i="1"/>
  <c r="AC7" i="1" s="1"/>
  <c r="AB12" i="1"/>
  <c r="AC12" i="1" s="1"/>
  <c r="AB16" i="1"/>
  <c r="AC16" i="1" s="1"/>
  <c r="AB22" i="1"/>
  <c r="AC22" i="1" s="1"/>
  <c r="AB17" i="1"/>
  <c r="AC17" i="1" s="1"/>
  <c r="AB19" i="1"/>
  <c r="AC19" i="1" s="1"/>
  <c r="AB18" i="1"/>
  <c r="AC18" i="1" s="1"/>
  <c r="AB10" i="1"/>
  <c r="AC10" i="1" s="1"/>
  <c r="AB23" i="1"/>
  <c r="AC23" i="1" s="1"/>
  <c r="AB13" i="1"/>
  <c r="AC13" i="1" s="1"/>
  <c r="AB9" i="1"/>
  <c r="AC9" i="1" s="1"/>
  <c r="AB21" i="1"/>
  <c r="AC21" i="1" s="1"/>
  <c r="X28" i="1" l="1"/>
  <c r="AB25" i="1"/>
  <c r="AB28" i="1"/>
  <c r="AB26" i="1"/>
</calcChain>
</file>

<file path=xl/sharedStrings.xml><?xml version="1.0" encoding="utf-8"?>
<sst xmlns="http://schemas.openxmlformats.org/spreadsheetml/2006/main" count="1476" uniqueCount="460">
  <si>
    <t>Spiel Nr.:</t>
  </si>
  <si>
    <t>Datum:</t>
  </si>
  <si>
    <t>Name Heimteam</t>
  </si>
  <si>
    <r>
      <t xml:space="preserve">Sätze
</t>
    </r>
    <r>
      <rPr>
        <sz val="8"/>
        <color theme="1"/>
        <rFont val="Calibri"/>
        <family val="2"/>
        <scheme val="minor"/>
      </rPr>
      <t>(2:0,2:1,1:2:0:2)</t>
    </r>
  </si>
  <si>
    <r>
      <t xml:space="preserve">Spiele
</t>
    </r>
    <r>
      <rPr>
        <sz val="8"/>
        <color theme="1"/>
        <rFont val="Calibri"/>
        <family val="2"/>
        <scheme val="minor"/>
      </rPr>
      <t>(1:0,0:1)</t>
    </r>
  </si>
  <si>
    <t>Spielgeldberechnung</t>
  </si>
  <si>
    <t>Spielführer</t>
  </si>
  <si>
    <t>Nr.</t>
  </si>
  <si>
    <t>1. Doppel</t>
  </si>
  <si>
    <t>:</t>
  </si>
  <si>
    <t>Spiel</t>
  </si>
  <si>
    <t>DO</t>
  </si>
  <si>
    <t>Gesamt</t>
  </si>
  <si>
    <t>H1</t>
  </si>
  <si>
    <t>2. Doppel</t>
  </si>
  <si>
    <t>Spieler</t>
  </si>
  <si>
    <t>H2</t>
  </si>
  <si>
    <t>G1</t>
  </si>
  <si>
    <t>H3</t>
  </si>
  <si>
    <t>G2</t>
  </si>
  <si>
    <t>H4</t>
  </si>
  <si>
    <t>G3</t>
  </si>
  <si>
    <t>HE1</t>
  </si>
  <si>
    <t>G4</t>
  </si>
  <si>
    <t>HE2</t>
  </si>
  <si>
    <t>HE3</t>
  </si>
  <si>
    <t>HE4</t>
  </si>
  <si>
    <t>Name Gastteam</t>
  </si>
  <si>
    <t>GE1</t>
  </si>
  <si>
    <t>GE2</t>
  </si>
  <si>
    <t>GE3</t>
  </si>
  <si>
    <t>GE4</t>
  </si>
  <si>
    <t>Gesamt Heim</t>
  </si>
  <si>
    <t>Gesamt Gast</t>
  </si>
  <si>
    <t>Unterschrift Spielführer Heim</t>
  </si>
  <si>
    <t>High Finish</t>
  </si>
  <si>
    <t>High Score</t>
  </si>
  <si>
    <t>Punkte</t>
  </si>
  <si>
    <t>Unterschrift Spielführer Gast</t>
  </si>
  <si>
    <t>Short Game</t>
  </si>
  <si>
    <t>Sätze Gesamt</t>
  </si>
  <si>
    <t>Spiele Gesamt</t>
  </si>
  <si>
    <t>Tobias</t>
  </si>
  <si>
    <t>ja</t>
  </si>
  <si>
    <t>Klaus</t>
  </si>
  <si>
    <t>Wilfried</t>
  </si>
  <si>
    <t>Paul</t>
  </si>
  <si>
    <t>Meyer</t>
  </si>
  <si>
    <t>Christian</t>
  </si>
  <si>
    <t>Rumpf</t>
  </si>
  <si>
    <t>Schmitz</t>
  </si>
  <si>
    <t>Michael</t>
  </si>
  <si>
    <t>Anja</t>
  </si>
  <si>
    <t>Schneider</t>
  </si>
  <si>
    <t>Stefan</t>
  </si>
  <si>
    <t>Semroch</t>
  </si>
  <si>
    <t>Peter</t>
  </si>
  <si>
    <t>Zacher</t>
  </si>
  <si>
    <t>Sebastian</t>
  </si>
  <si>
    <t>Alexander</t>
  </si>
  <si>
    <t>Walter</t>
  </si>
  <si>
    <t>Christoph</t>
  </si>
  <si>
    <t>Patrick</t>
  </si>
  <si>
    <t>Brezel-Darts</t>
  </si>
  <si>
    <t>Hanisch</t>
  </si>
  <si>
    <t>Sven</t>
  </si>
  <si>
    <t>Küppers</t>
  </si>
  <si>
    <t>Carmen</t>
  </si>
  <si>
    <t>Jochen</t>
  </si>
  <si>
    <t>Schulz</t>
  </si>
  <si>
    <t>Herbert</t>
  </si>
  <si>
    <t>Vossen</t>
  </si>
  <si>
    <t>Ralf</t>
  </si>
  <si>
    <t>Gierath</t>
  </si>
  <si>
    <t>Florian</t>
  </si>
  <si>
    <t>Dennis</t>
  </si>
  <si>
    <t>Crazy Chicks</t>
  </si>
  <si>
    <t>Greßner</t>
  </si>
  <si>
    <t>Sabrina</t>
  </si>
  <si>
    <t>Kasan</t>
  </si>
  <si>
    <t>Carsten</t>
  </si>
  <si>
    <t>Lülsdorf</t>
  </si>
  <si>
    <t>Jennifer</t>
  </si>
  <si>
    <t>Rudolph</t>
  </si>
  <si>
    <t>Schmidt</t>
  </si>
  <si>
    <t>Daniela</t>
  </si>
  <si>
    <t>Schumacher</t>
  </si>
  <si>
    <t>Tanja</t>
  </si>
  <si>
    <t>Markus</t>
  </si>
  <si>
    <t>Andreas</t>
  </si>
  <si>
    <t>Holger</t>
  </si>
  <si>
    <t>Menzel</t>
  </si>
  <si>
    <t>Dirk</t>
  </si>
  <si>
    <t>Becker</t>
  </si>
  <si>
    <t>Norbert</t>
  </si>
  <si>
    <t>Dräger</t>
  </si>
  <si>
    <t>Frank</t>
  </si>
  <si>
    <t>Sandra</t>
  </si>
  <si>
    <t>Stephan</t>
  </si>
  <si>
    <t>Bernd</t>
  </si>
  <si>
    <t>Marco</t>
  </si>
  <si>
    <t>David</t>
  </si>
  <si>
    <t>Habers</t>
  </si>
  <si>
    <t>DC Spilles</t>
  </si>
  <si>
    <t>Heike</t>
  </si>
  <si>
    <t>Hellwig</t>
  </si>
  <si>
    <t>Ute</t>
  </si>
  <si>
    <t>Klee</t>
  </si>
  <si>
    <t>Gerd</t>
  </si>
  <si>
    <t>Kukula</t>
  </si>
  <si>
    <t>Benjamin</t>
  </si>
  <si>
    <t>Kux</t>
  </si>
  <si>
    <t>Meiners</t>
  </si>
  <si>
    <t>Christof</t>
  </si>
  <si>
    <t>Gunnar</t>
  </si>
  <si>
    <t>Stumpff</t>
  </si>
  <si>
    <t>Barbara</t>
  </si>
  <si>
    <t>Chromik</t>
  </si>
  <si>
    <t>Dominik</t>
  </si>
  <si>
    <t>Dohly</t>
  </si>
  <si>
    <t>Monika</t>
  </si>
  <si>
    <t>Gohlike</t>
  </si>
  <si>
    <t>Danny</t>
  </si>
  <si>
    <t>Langer</t>
  </si>
  <si>
    <t>Jürgen</t>
  </si>
  <si>
    <t>Daniel</t>
  </si>
  <si>
    <t>Martin</t>
  </si>
  <si>
    <t>Herzog</t>
  </si>
  <si>
    <t>Barf</t>
  </si>
  <si>
    <t>Modern Darting</t>
  </si>
  <si>
    <t>Friedrich</t>
  </si>
  <si>
    <t>Gajewski</t>
  </si>
  <si>
    <t>Ludwig</t>
  </si>
  <si>
    <t>Manfred</t>
  </si>
  <si>
    <t>Reichert</t>
  </si>
  <si>
    <t>Marcel</t>
  </si>
  <si>
    <t>Scheck</t>
  </si>
  <si>
    <t>Gerrit</t>
  </si>
  <si>
    <t>Trecker</t>
  </si>
  <si>
    <t>Both</t>
  </si>
  <si>
    <t>Pirates</t>
  </si>
  <si>
    <t>Bügler</t>
  </si>
  <si>
    <t>Steffen</t>
  </si>
  <si>
    <t>Giuliani</t>
  </si>
  <si>
    <t>Rainer</t>
  </si>
  <si>
    <t>Torsten</t>
  </si>
  <si>
    <t>Nießeri</t>
  </si>
  <si>
    <t>Qerimi</t>
  </si>
  <si>
    <t>Fitim</t>
  </si>
  <si>
    <t>Cohn</t>
  </si>
  <si>
    <t>Yvonne</t>
  </si>
  <si>
    <t>Claudia</t>
  </si>
  <si>
    <t>Nicole</t>
  </si>
  <si>
    <t>Björn</t>
  </si>
  <si>
    <t>Böse</t>
  </si>
  <si>
    <t>Vopel</t>
  </si>
  <si>
    <t>Herr</t>
  </si>
  <si>
    <t>Frau</t>
  </si>
  <si>
    <t>Todt</t>
  </si>
  <si>
    <t>Jessica</t>
  </si>
  <si>
    <t>Randolf</t>
  </si>
  <si>
    <t>Hoffmann</t>
  </si>
  <si>
    <t>Silke </t>
  </si>
  <si>
    <t>B51er</t>
  </si>
  <si>
    <t>Herrmann</t>
  </si>
  <si>
    <t>Lenhart</t>
  </si>
  <si>
    <t>Löschner</t>
  </si>
  <si>
    <t>Molitor</t>
  </si>
  <si>
    <t>Simon</t>
  </si>
  <si>
    <t>Petri</t>
  </si>
  <si>
    <t>Wallmeyer</t>
  </si>
  <si>
    <t>DC Dartaholic´s</t>
  </si>
  <si>
    <t>Rebekka</t>
  </si>
  <si>
    <t>Schlosser</t>
  </si>
  <si>
    <t>DC Hangover</t>
  </si>
  <si>
    <t>Chris</t>
  </si>
  <si>
    <t>Heindl</t>
  </si>
  <si>
    <t>Urlaub</t>
  </si>
  <si>
    <t>Götz</t>
  </si>
  <si>
    <t>Ferber</t>
  </si>
  <si>
    <t>Seifert</t>
  </si>
  <si>
    <t>Marvin</t>
  </si>
  <si>
    <t>Conrad</t>
  </si>
  <si>
    <t>Nemitz</t>
  </si>
  <si>
    <t>Nina</t>
  </si>
  <si>
    <t>Rotzoll</t>
  </si>
  <si>
    <t>Berrie</t>
  </si>
  <si>
    <t>van Lierop</t>
  </si>
  <si>
    <t>Bionics reloaded</t>
  </si>
  <si>
    <t>Zachararias</t>
  </si>
  <si>
    <t>Susanne</t>
  </si>
  <si>
    <t>Pientka</t>
  </si>
  <si>
    <t>DC Dohm Power</t>
  </si>
  <si>
    <t>Petermann</t>
  </si>
  <si>
    <t>Ghost Darter</t>
  </si>
  <si>
    <t>Dieter</t>
  </si>
  <si>
    <t>Niko</t>
  </si>
  <si>
    <t>Degelmann</t>
  </si>
  <si>
    <t>Hancke</t>
  </si>
  <si>
    <t>Walgenbach</t>
  </si>
  <si>
    <t>Marc-Oliver</t>
  </si>
  <si>
    <t>Schorn</t>
  </si>
  <si>
    <t>Francesco</t>
  </si>
  <si>
    <t>Volturo</t>
  </si>
  <si>
    <t>Blue Boys</t>
  </si>
  <si>
    <t>Tadeusz</t>
  </si>
  <si>
    <t>Wolniak</t>
  </si>
  <si>
    <t>Blasberg</t>
  </si>
  <si>
    <t>Demo</t>
  </si>
  <si>
    <t>Gashi</t>
  </si>
  <si>
    <t>Braune</t>
  </si>
  <si>
    <t>Fabian</t>
  </si>
  <si>
    <t>Linden</t>
  </si>
  <si>
    <t>Konrad</t>
  </si>
  <si>
    <t>Belz</t>
  </si>
  <si>
    <t>Engelhardt</t>
  </si>
  <si>
    <t>DC Hunter</t>
  </si>
  <si>
    <t>Marc </t>
  </si>
  <si>
    <t>Erhardt</t>
  </si>
  <si>
    <t>Karl-Heinz</t>
  </si>
  <si>
    <t>Malinowski</t>
  </si>
  <si>
    <t>Ingo</t>
  </si>
  <si>
    <t>Prange</t>
  </si>
  <si>
    <t>Birk</t>
  </si>
  <si>
    <t>Sevenich</t>
  </si>
  <si>
    <t>Plötz</t>
  </si>
  <si>
    <t>Kevin </t>
  </si>
  <si>
    <t>Stosic</t>
  </si>
  <si>
    <t>Franz Josef</t>
  </si>
  <si>
    <t>Maik</t>
  </si>
  <si>
    <t>Wachsmann</t>
  </si>
  <si>
    <t>Betzel</t>
  </si>
  <si>
    <t>Flying Skulls</t>
  </si>
  <si>
    <t>Kosta</t>
  </si>
  <si>
    <t>Markidis</t>
  </si>
  <si>
    <t>Rubeque</t>
  </si>
  <si>
    <t>Oberhoff</t>
  </si>
  <si>
    <t>Sasa</t>
  </si>
  <si>
    <t>Tikvic</t>
  </si>
  <si>
    <t>Jansen</t>
  </si>
  <si>
    <t>Falk</t>
  </si>
  <si>
    <t>Plücker</t>
  </si>
  <si>
    <t>Felix</t>
  </si>
  <si>
    <t>Rottschäfer</t>
  </si>
  <si>
    <t>DC Brauhaus-Hirsche</t>
  </si>
  <si>
    <t>Jörgens</t>
  </si>
  <si>
    <t>Richter</t>
  </si>
  <si>
    <t>Jens</t>
  </si>
  <si>
    <t>Grisse</t>
  </si>
  <si>
    <t>Lars</t>
  </si>
  <si>
    <t>Poppe</t>
  </si>
  <si>
    <t>Maximilian</t>
  </si>
  <si>
    <t>Oden</t>
  </si>
  <si>
    <t>Lutz</t>
  </si>
  <si>
    <t>Michel</t>
  </si>
  <si>
    <t>Efi</t>
  </si>
  <si>
    <t>Stergiou</t>
  </si>
  <si>
    <t>Red Blue Eagles</t>
  </si>
  <si>
    <t>Sascha</t>
  </si>
  <si>
    <t>Fürtsch</t>
  </si>
  <si>
    <t>Gabelunke</t>
  </si>
  <si>
    <t>Peltzer</t>
  </si>
  <si>
    <t>Hollweg</t>
  </si>
  <si>
    <t>Bremert</t>
  </si>
  <si>
    <t>Jan</t>
  </si>
  <si>
    <t>Martens</t>
  </si>
  <si>
    <t>Mark</t>
  </si>
  <si>
    <t>Strack</t>
  </si>
  <si>
    <t>Weihe</t>
  </si>
  <si>
    <t>HotShots</t>
  </si>
  <si>
    <t>Volker</t>
  </si>
  <si>
    <t>Patzer</t>
  </si>
  <si>
    <t>Mathias</t>
  </si>
  <si>
    <t>Siefen</t>
  </si>
  <si>
    <t>Rene</t>
  </si>
  <si>
    <t>Behnert</t>
  </si>
  <si>
    <t>Karsten</t>
  </si>
  <si>
    <t>Franz</t>
  </si>
  <si>
    <t>Marc</t>
  </si>
  <si>
    <t>Zimmermann</t>
  </si>
  <si>
    <t>Jörg</t>
  </si>
  <si>
    <t>Niedringhaus</t>
  </si>
  <si>
    <t>Thomas</t>
  </si>
  <si>
    <t>Voges</t>
  </si>
  <si>
    <t>Lucky Darter</t>
  </si>
  <si>
    <t>Zeljko</t>
  </si>
  <si>
    <t>Calis</t>
  </si>
  <si>
    <t>Patrik</t>
  </si>
  <si>
    <t>Darko</t>
  </si>
  <si>
    <t>Ilic</t>
  </si>
  <si>
    <t>Endemann</t>
  </si>
  <si>
    <t>Edin</t>
  </si>
  <si>
    <t>Dzidic</t>
  </si>
  <si>
    <t>Elvir</t>
  </si>
  <si>
    <t>Mecavica</t>
  </si>
  <si>
    <t>Theuerkauf</t>
  </si>
  <si>
    <t>Bernhard</t>
  </si>
  <si>
    <t>Giese</t>
  </si>
  <si>
    <t>SnooPeace</t>
  </si>
  <si>
    <t>Voges – Kerst</t>
  </si>
  <si>
    <t>Wagner</t>
  </si>
  <si>
    <t>Axel</t>
  </si>
  <si>
    <t>Papendick</t>
  </si>
  <si>
    <t>Kraus</t>
  </si>
  <si>
    <t>Guido</t>
  </si>
  <si>
    <t>Stusche</t>
  </si>
  <si>
    <t>Wolfgang</t>
  </si>
  <si>
    <t>Jonas</t>
  </si>
  <si>
    <t>Moser</t>
  </si>
  <si>
    <t>Lukas</t>
  </si>
  <si>
    <t>Klose</t>
  </si>
  <si>
    <t>Stabile Jungs ’18</t>
  </si>
  <si>
    <t>Mai-Gronewold</t>
  </si>
  <si>
    <t>Mai</t>
  </si>
  <si>
    <t>Schrick</t>
  </si>
  <si>
    <t>Domenic</t>
  </si>
  <si>
    <t>René</t>
  </si>
  <si>
    <t>Höpken</t>
  </si>
  <si>
    <t>Schüller</t>
  </si>
  <si>
    <t>Barduna</t>
  </si>
  <si>
    <t>Claaßen</t>
  </si>
  <si>
    <t>Crash Darter</t>
  </si>
  <si>
    <t>Dimitrios</t>
  </si>
  <si>
    <t>Moustakidis</t>
  </si>
  <si>
    <t>Piotr</t>
  </si>
  <si>
    <t>Walczak</t>
  </si>
  <si>
    <t>Marius</t>
  </si>
  <si>
    <t>Kurasch</t>
  </si>
  <si>
    <t>Zbigniew</t>
  </si>
  <si>
    <t>Bancer</t>
  </si>
  <si>
    <t>Suleyman</t>
  </si>
  <si>
    <t>Akinci</t>
  </si>
  <si>
    <t>Slawomir</t>
  </si>
  <si>
    <t>Schulte</t>
  </si>
  <si>
    <t>Agatz</t>
  </si>
  <si>
    <t>Arrow Kings</t>
  </si>
  <si>
    <t>Flintrop</t>
  </si>
  <si>
    <t>Janina</t>
  </si>
  <si>
    <t>Gehrtz</t>
  </si>
  <si>
    <t>Justin</t>
  </si>
  <si>
    <t>Udo</t>
  </si>
  <si>
    <t>Pollok</t>
  </si>
  <si>
    <t>Rothecker</t>
  </si>
  <si>
    <t>Heuchemer</t>
  </si>
  <si>
    <t>DC Milf Hunters</t>
  </si>
  <si>
    <t>Schlösser</t>
  </si>
  <si>
    <t>Jun</t>
  </si>
  <si>
    <t>Attenberger</t>
  </si>
  <si>
    <t>Gansel</t>
  </si>
  <si>
    <t>Jens Christian</t>
  </si>
  <si>
    <t>Horn</t>
  </si>
  <si>
    <t>Brandt</t>
  </si>
  <si>
    <t>Richard</t>
  </si>
  <si>
    <t>Mittler</t>
  </si>
  <si>
    <t>Heiko</t>
  </si>
  <si>
    <t>Modemann</t>
  </si>
  <si>
    <t>Nix</t>
  </si>
  <si>
    <t>DC Jokers</t>
  </si>
  <si>
    <t>Kleinen</t>
  </si>
  <si>
    <t>Osygus</t>
  </si>
  <si>
    <t>Gustavo</t>
  </si>
  <si>
    <t>Campobasso</t>
  </si>
  <si>
    <t>Karl-Heinz </t>
  </si>
  <si>
    <t>Scholz</t>
  </si>
  <si>
    <t>Nino Manuel</t>
  </si>
  <si>
    <t>Schneickert</t>
  </si>
  <si>
    <t>Gregor</t>
  </si>
  <si>
    <t>Niedworok</t>
  </si>
  <si>
    <t>Nathalie</t>
  </si>
  <si>
    <t>Kötter</t>
  </si>
  <si>
    <t>Marcus</t>
  </si>
  <si>
    <t>Prill</t>
  </si>
  <si>
    <t>Noah</t>
  </si>
  <si>
    <t>Goudinoudis</t>
  </si>
  <si>
    <t>DC Posträuber</t>
  </si>
  <si>
    <t>Kempf</t>
  </si>
  <si>
    <t>Tim</t>
  </si>
  <si>
    <t>Noeske</t>
  </si>
  <si>
    <t>While</t>
  </si>
  <si>
    <t>Uwe</t>
  </si>
  <si>
    <t>Elias</t>
  </si>
  <si>
    <t>Günter</t>
  </si>
  <si>
    <t>Marko</t>
  </si>
  <si>
    <t>Deitz</t>
  </si>
  <si>
    <t>DC Fighting Duck’s</t>
  </si>
  <si>
    <t>Voigtländer</t>
  </si>
  <si>
    <t>Mayer</t>
  </si>
  <si>
    <t>Roscheck</t>
  </si>
  <si>
    <t>Hoppe</t>
  </si>
  <si>
    <t>Iris</t>
  </si>
  <si>
    <t>Lüdtke</t>
  </si>
  <si>
    <t>Szymanski</t>
  </si>
  <si>
    <t>Nora</t>
  </si>
  <si>
    <t>Körsgen</t>
  </si>
  <si>
    <t>Krell</t>
  </si>
  <si>
    <t>Das Dartkollektiv</t>
  </si>
  <si>
    <t>Philipp</t>
  </si>
  <si>
    <t>Severin</t>
  </si>
  <si>
    <t>Kaul</t>
  </si>
  <si>
    <t>Maritta</t>
  </si>
  <si>
    <t>Lier</t>
  </si>
  <si>
    <t>Franke</t>
  </si>
  <si>
    <t>Jüdt</t>
  </si>
  <si>
    <t>Oliver</t>
  </si>
  <si>
    <t>Vos</t>
  </si>
  <si>
    <t>Anika</t>
  </si>
  <si>
    <t>Fischer</t>
  </si>
  <si>
    <t>Marita</t>
  </si>
  <si>
    <t>Hermes</t>
  </si>
  <si>
    <t>Billy Boys</t>
  </si>
  <si>
    <t>Ersild</t>
  </si>
  <si>
    <t>Sharra</t>
  </si>
  <si>
    <t>Vollbach</t>
  </si>
  <si>
    <t>Köntges</t>
  </si>
  <si>
    <t>Albion</t>
  </si>
  <si>
    <t>Aliji</t>
  </si>
  <si>
    <t>Scorpions</t>
  </si>
  <si>
    <t>Berz</t>
  </si>
  <si>
    <t>Breuer</t>
  </si>
  <si>
    <t>Sadat</t>
  </si>
  <si>
    <t>Gundlack</t>
  </si>
  <si>
    <t>Neuschäfer</t>
  </si>
  <si>
    <t>Weischenberg</t>
  </si>
  <si>
    <t>Winterberg</t>
  </si>
  <si>
    <t>Toni</t>
  </si>
  <si>
    <t>Aurelio</t>
  </si>
  <si>
    <t>King Kong´s</t>
  </si>
  <si>
    <t>Schick</t>
  </si>
  <si>
    <t>Schieferdecker</t>
  </si>
  <si>
    <t>Dirks</t>
  </si>
  <si>
    <t>Moritz</t>
  </si>
  <si>
    <t>Driton</t>
  </si>
  <si>
    <t>Osmani</t>
  </si>
  <si>
    <t>Raffaele</t>
  </si>
  <si>
    <t>-</t>
  </si>
  <si>
    <t>Heim
spieler</t>
  </si>
  <si>
    <t>Gast
spieler</t>
  </si>
  <si>
    <t>ja ab 31.03.22</t>
  </si>
  <si>
    <t>ja, ab 30.03.22</t>
  </si>
  <si>
    <t>ja, ab 21.03.22</t>
  </si>
  <si>
    <t>Roth</t>
  </si>
  <si>
    <t>Schneiders</t>
  </si>
  <si>
    <t>Fabienne</t>
  </si>
  <si>
    <t>Kerst</t>
  </si>
  <si>
    <t>Korac</t>
  </si>
  <si>
    <t>Mirko</t>
  </si>
  <si>
    <t>Cerinza</t>
  </si>
  <si>
    <t>Christopher</t>
  </si>
  <si>
    <t>Plume</t>
  </si>
  <si>
    <t>Manuel</t>
  </si>
  <si>
    <t>Colling</t>
  </si>
  <si>
    <t>Meißner</t>
  </si>
  <si>
    <t>Scholysek</t>
  </si>
  <si>
    <t>Thorsten</t>
  </si>
  <si>
    <t>Mähnert</t>
  </si>
  <si>
    <t>Gerhardts</t>
  </si>
  <si>
    <t>Nofftz</t>
  </si>
  <si>
    <t>Timur</t>
  </si>
  <si>
    <t>Gökcen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</si>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</sst>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\ &quot;€&quot;_-;\-* #,##0.0\ &quot;€&quot;_-;_-* &quot;-&quot;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hidden="1"/>
    </xf>
    <xf numFmtId="0" fontId="0" fillId="0" borderId="2" xfId="0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0" fillId="0" borderId="1" xfId="1" applyNumberFormat="1" applyFont="1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ill="1"/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4" fontId="0" fillId="0" borderId="2" xfId="0" applyNumberForma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4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right" vertical="top"/>
      <protection hidden="1"/>
    </xf>
    <xf numFmtId="0" fontId="0" fillId="0" borderId="2" xfId="0" applyBorder="1" applyAlignment="1" applyProtection="1">
      <alignment horizontal="center" vertical="top" wrapText="1"/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vertical="top"/>
      <protection hidden="1"/>
    </xf>
    <xf numFmtId="0" fontId="2" fillId="0" borderId="17" xfId="0" applyFont="1" applyBorder="1" applyAlignment="1" applyProtection="1">
      <alignment horizontal="left" vertical="top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6" xfId="0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left" vertical="top"/>
      <protection locked="0" hidden="1"/>
    </xf>
    <xf numFmtId="0" fontId="0" fillId="0" borderId="0" xfId="0" applyBorder="1" applyAlignment="1" applyProtection="1">
      <alignment horizontal="left" vertical="top"/>
      <protection locked="0" hidden="1"/>
    </xf>
    <xf numFmtId="0" fontId="0" fillId="0" borderId="14" xfId="0" applyBorder="1" applyAlignment="1" applyProtection="1">
      <alignment horizontal="left" vertical="top"/>
      <protection locked="0" hidden="1"/>
    </xf>
    <xf numFmtId="0" fontId="0" fillId="0" borderId="12" xfId="0" applyBorder="1" applyAlignment="1" applyProtection="1">
      <alignment horizontal="left" vertical="top"/>
      <protection locked="0" hidden="1"/>
    </xf>
    <xf numFmtId="0" fontId="0" fillId="0" borderId="5" xfId="0" applyBorder="1" applyAlignment="1" applyProtection="1">
      <alignment horizontal="left" vertical="top"/>
      <protection locked="0" hidden="1"/>
    </xf>
    <xf numFmtId="0" fontId="0" fillId="0" borderId="13" xfId="0" applyBorder="1" applyAlignment="1" applyProtection="1">
      <alignment horizontal="left" vertical="top"/>
      <protection locked="0" hidden="1"/>
    </xf>
    <xf numFmtId="0" fontId="2" fillId="0" borderId="0" xfId="0" applyFont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F123-9173-4F80-849B-1B74E9D53665}">
  <sheetPr codeName="Tabelle1"/>
  <dimension ref="A1:AC32"/>
  <sheetViews>
    <sheetView showGridLines="0" showRowColHeaders="0" tabSelected="1" showRuler="0" view="pageLayout" zoomScaleNormal="100" workbookViewId="0">
      <selection activeCell="D18" sqref="D18"/>
    </sheetView>
  </sheetViews>
  <sheetFormatPr baseColWidth="10" defaultColWidth="11.44140625" defaultRowHeight="14.4" x14ac:dyDescent="0.3"/>
  <cols>
    <col min="2" max="2" width="5.109375" customWidth="1"/>
    <col min="3" max="3" width="14.6640625" customWidth="1"/>
    <col min="5" max="5" width="2.44140625" customWidth="1"/>
    <col min="6" max="6" width="6.88671875" customWidth="1"/>
    <col min="7" max="7" width="3" customWidth="1"/>
    <col min="8" max="8" width="3.77734375" customWidth="1"/>
    <col min="9" max="11" width="3.88671875" customWidth="1"/>
    <col min="12" max="12" width="2.44140625" customWidth="1"/>
    <col min="13" max="13" width="4.88671875" customWidth="1"/>
    <col min="14" max="14" width="1.88671875" customWidth="1"/>
    <col min="15" max="15" width="4.88671875" customWidth="1"/>
    <col min="16" max="16" width="2.44140625" customWidth="1"/>
    <col min="17" max="17" width="4.88671875" customWidth="1"/>
    <col min="18" max="18" width="2.44140625" customWidth="1"/>
    <col min="19" max="19" width="4.88671875" customWidth="1"/>
    <col min="20" max="20" width="2.44140625" customWidth="1"/>
    <col min="21" max="21" width="6.6640625" customWidth="1"/>
    <col min="22" max="27" width="2.44140625" customWidth="1"/>
    <col min="28" max="28" width="4.44140625" customWidth="1"/>
    <col min="29" max="29" width="6.6640625" customWidth="1"/>
    <col min="30" max="30" width="11.44140625" customWidth="1"/>
  </cols>
  <sheetData>
    <row r="1" spans="1:29" x14ac:dyDescent="0.3">
      <c r="A1" s="1"/>
      <c r="B1" s="1"/>
      <c r="C1" s="2" t="s">
        <v>0</v>
      </c>
      <c r="D1" s="16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1</v>
      </c>
      <c r="Q1" s="4"/>
      <c r="R1" s="52"/>
      <c r="S1" s="53"/>
      <c r="T1" s="53"/>
      <c r="U1" s="54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1"/>
      <c r="B2" s="1"/>
      <c r="C2" s="1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0" customHeight="1" x14ac:dyDescent="0.3">
      <c r="A3" s="43" t="s">
        <v>2</v>
      </c>
      <c r="B3" s="43"/>
      <c r="C3" s="40"/>
      <c r="D3" s="40"/>
      <c r="E3" s="6"/>
      <c r="F3" s="1"/>
      <c r="G3" s="1"/>
      <c r="H3" s="73" t="s">
        <v>435</v>
      </c>
      <c r="I3" s="74"/>
      <c r="J3" s="73" t="s">
        <v>436</v>
      </c>
      <c r="K3" s="74"/>
      <c r="L3" s="7"/>
      <c r="M3" s="44" t="s">
        <v>3</v>
      </c>
      <c r="N3" s="45"/>
      <c r="O3" s="45"/>
      <c r="P3" s="1"/>
      <c r="Q3" s="44" t="s">
        <v>4</v>
      </c>
      <c r="R3" s="44"/>
      <c r="S3" s="44"/>
      <c r="T3" s="1"/>
      <c r="U3" s="45" t="s">
        <v>5</v>
      </c>
      <c r="V3" s="45"/>
      <c r="W3" s="45"/>
      <c r="X3" s="45"/>
      <c r="Y3" s="45"/>
      <c r="Z3" s="45"/>
      <c r="AA3" s="45"/>
      <c r="AB3" s="45"/>
      <c r="AC3" s="45"/>
    </row>
    <row r="4" spans="1:29" x14ac:dyDescent="0.3">
      <c r="A4" s="18" t="s">
        <v>6</v>
      </c>
      <c r="B4" s="41"/>
      <c r="C4" s="41"/>
      <c r="D4" s="8" t="s">
        <v>7</v>
      </c>
      <c r="E4" s="5"/>
      <c r="F4" s="1"/>
      <c r="G4" s="8">
        <v>1</v>
      </c>
      <c r="H4" s="31" t="s">
        <v>13</v>
      </c>
      <c r="I4" s="32"/>
      <c r="J4" s="31" t="s">
        <v>17</v>
      </c>
      <c r="K4" s="32"/>
      <c r="L4" s="1"/>
      <c r="M4" s="17"/>
      <c r="N4" s="9" t="s">
        <v>9</v>
      </c>
      <c r="O4" s="17"/>
      <c r="P4" s="1"/>
      <c r="Q4" s="21" t="str">
        <f t="shared" ref="Q4:Q21" si="0">IF(M4=2,1,IF(O4=2,0,"-"))</f>
        <v>-</v>
      </c>
      <c r="R4" s="19" t="s">
        <v>9</v>
      </c>
      <c r="S4" s="21" t="str">
        <f t="shared" ref="S4:S21" si="1">IF(O4=2,1,IF(M4=2,0,"-"))</f>
        <v>-</v>
      </c>
      <c r="T4" s="1"/>
      <c r="U4" s="8" t="s">
        <v>10</v>
      </c>
      <c r="V4" s="45">
        <v>1</v>
      </c>
      <c r="W4" s="45">
        <v>2</v>
      </c>
      <c r="X4" s="45">
        <v>3</v>
      </c>
      <c r="Y4" s="45">
        <v>4</v>
      </c>
      <c r="Z4" s="45" t="s">
        <v>11</v>
      </c>
      <c r="AA4" s="45"/>
      <c r="AB4" s="48" t="s">
        <v>12</v>
      </c>
      <c r="AC4" s="49"/>
    </row>
    <row r="5" spans="1:29" x14ac:dyDescent="0.3">
      <c r="A5" s="18" t="s">
        <v>13</v>
      </c>
      <c r="B5" s="33" t="str">
        <f>IF(D5&gt;0,VLOOKUP(D5,'Spieler Lev-Liga'!A:I,5,),"-")</f>
        <v>-</v>
      </c>
      <c r="C5" s="33"/>
      <c r="D5" s="20"/>
      <c r="E5" s="25"/>
      <c r="F5" s="26"/>
      <c r="G5" s="8">
        <v>2</v>
      </c>
      <c r="H5" s="31" t="s">
        <v>16</v>
      </c>
      <c r="I5" s="32"/>
      <c r="J5" s="31" t="s">
        <v>19</v>
      </c>
      <c r="K5" s="32"/>
      <c r="L5" s="1"/>
      <c r="M5" s="17"/>
      <c r="N5" s="9" t="s">
        <v>9</v>
      </c>
      <c r="O5" s="17"/>
      <c r="P5" s="1"/>
      <c r="Q5" s="21" t="str">
        <f t="shared" si="0"/>
        <v>-</v>
      </c>
      <c r="R5" s="19" t="s">
        <v>9</v>
      </c>
      <c r="S5" s="21" t="str">
        <f t="shared" si="1"/>
        <v>-</v>
      </c>
      <c r="T5" s="1"/>
      <c r="U5" s="8" t="s">
        <v>15</v>
      </c>
      <c r="V5" s="45"/>
      <c r="W5" s="45"/>
      <c r="X5" s="45"/>
      <c r="Y5" s="45"/>
      <c r="Z5" s="45"/>
      <c r="AA5" s="45"/>
      <c r="AB5" s="50"/>
      <c r="AC5" s="51"/>
    </row>
    <row r="6" spans="1:29" x14ac:dyDescent="0.3">
      <c r="A6" s="18" t="s">
        <v>16</v>
      </c>
      <c r="B6" s="33" t="str">
        <f>IF(D6&gt;0,VLOOKUP(D6,'Spieler Lev-Liga'!A:I,5,),"-")</f>
        <v>-</v>
      </c>
      <c r="C6" s="33"/>
      <c r="D6" s="23"/>
      <c r="E6" s="25"/>
      <c r="F6" s="1"/>
      <c r="G6" s="8">
        <v>3</v>
      </c>
      <c r="H6" s="31" t="s">
        <v>18</v>
      </c>
      <c r="I6" s="32"/>
      <c r="J6" s="31" t="s">
        <v>21</v>
      </c>
      <c r="K6" s="32"/>
      <c r="L6" s="1"/>
      <c r="M6" s="17"/>
      <c r="N6" s="9" t="s">
        <v>9</v>
      </c>
      <c r="O6" s="17"/>
      <c r="P6" s="1"/>
      <c r="Q6" s="21" t="str">
        <f t="shared" si="0"/>
        <v>-</v>
      </c>
      <c r="R6" s="19" t="s">
        <v>9</v>
      </c>
      <c r="S6" s="21" t="str">
        <f t="shared" si="1"/>
        <v>-</v>
      </c>
      <c r="T6" s="1"/>
      <c r="U6" s="8" t="s">
        <v>13</v>
      </c>
      <c r="V6" s="8">
        <f>IF($H$4="H1",$M$4+$O$4,"-")</f>
        <v>0</v>
      </c>
      <c r="W6" s="8">
        <f>IF($H$8="H1",$M$8+$O$8,"-")</f>
        <v>0</v>
      </c>
      <c r="X6" s="8">
        <f>IF($H$14="H1",$M$14+$O$14,"-")</f>
        <v>0</v>
      </c>
      <c r="Y6" s="8">
        <f>IF($H$18="H1",$M$18+$O$18,"-")</f>
        <v>0</v>
      </c>
      <c r="Z6" s="46">
        <f>IF($H$12=U6,$M$12+$O$12,IF($I$12=U6,$M$12+$O$12,IF($H$13=U6,$M$13+$O$13,IF($I$13=U6,$M$13+$O$13,"-"))))</f>
        <v>0</v>
      </c>
      <c r="AA6" s="47"/>
      <c r="AB6" s="8">
        <f t="shared" ref="AB6:AB13" si="2">SUM(V6:Z6)</f>
        <v>0</v>
      </c>
      <c r="AC6" s="10">
        <f>AB6*0.5</f>
        <v>0</v>
      </c>
    </row>
    <row r="7" spans="1:29" x14ac:dyDescent="0.3">
      <c r="A7" s="18" t="s">
        <v>18</v>
      </c>
      <c r="B7" s="33" t="str">
        <f>IF(D7&gt;0,VLOOKUP(D7,'Spieler Lev-Liga'!A:I,5,),"-")</f>
        <v>-</v>
      </c>
      <c r="C7" s="33"/>
      <c r="D7" s="23"/>
      <c r="E7" s="25"/>
      <c r="F7" s="1"/>
      <c r="G7" s="8">
        <v>4</v>
      </c>
      <c r="H7" s="31" t="s">
        <v>20</v>
      </c>
      <c r="I7" s="32"/>
      <c r="J7" s="31" t="s">
        <v>23</v>
      </c>
      <c r="K7" s="32"/>
      <c r="L7" s="1"/>
      <c r="M7" s="17"/>
      <c r="N7" s="9" t="s">
        <v>9</v>
      </c>
      <c r="O7" s="17"/>
      <c r="P7" s="1"/>
      <c r="Q7" s="21" t="str">
        <f t="shared" si="0"/>
        <v>-</v>
      </c>
      <c r="R7" s="19" t="s">
        <v>9</v>
      </c>
      <c r="S7" s="21" t="str">
        <f t="shared" si="1"/>
        <v>-</v>
      </c>
      <c r="T7" s="1"/>
      <c r="U7" s="8" t="s">
        <v>16</v>
      </c>
      <c r="V7" s="8">
        <f>IF($H$5="H2",$M$5+$O$5,"-")</f>
        <v>0</v>
      </c>
      <c r="W7" s="8">
        <f>IF($H$9="H2",$M$9+$O$9,"-")</f>
        <v>0</v>
      </c>
      <c r="X7" s="8">
        <f>IF($H$15="H2",$M$15+$O$15,"-")</f>
        <v>0</v>
      </c>
      <c r="Y7" s="8">
        <f>IF($H$19="H2",$M$19+$O$19,"-")</f>
        <v>0</v>
      </c>
      <c r="Z7" s="46">
        <f t="shared" ref="Z7:Z13" si="3">IF($H$12=U7,$M$12+$O$12,IF($I$12=U7,$M$12+$O$12,IF($H$13=U7,$M$13+$O$13,IF($I$13=U7,$M$13+$O$13,"-"))))</f>
        <v>0</v>
      </c>
      <c r="AA7" s="47"/>
      <c r="AB7" s="8">
        <f t="shared" si="2"/>
        <v>0</v>
      </c>
      <c r="AC7" s="10">
        <f t="shared" ref="AC7:AC12" si="4">AB7*0.5</f>
        <v>0</v>
      </c>
    </row>
    <row r="8" spans="1:29" x14ac:dyDescent="0.3">
      <c r="A8" s="18" t="s">
        <v>20</v>
      </c>
      <c r="B8" s="33" t="str">
        <f>IF(D8&gt;0,VLOOKUP(D8,'Spieler Lev-Liga'!A:I,5,),"-")</f>
        <v>-</v>
      </c>
      <c r="C8" s="33"/>
      <c r="D8" s="23"/>
      <c r="E8" s="25"/>
      <c r="F8" s="1"/>
      <c r="G8" s="8">
        <v>5</v>
      </c>
      <c r="H8" s="29" t="s">
        <v>13</v>
      </c>
      <c r="I8" s="30"/>
      <c r="J8" s="29" t="s">
        <v>19</v>
      </c>
      <c r="K8" s="30"/>
      <c r="L8" s="1"/>
      <c r="M8" s="17"/>
      <c r="N8" s="9" t="s">
        <v>9</v>
      </c>
      <c r="O8" s="17"/>
      <c r="P8" s="1"/>
      <c r="Q8" s="21" t="str">
        <f t="shared" si="0"/>
        <v>-</v>
      </c>
      <c r="R8" s="19" t="s">
        <v>9</v>
      </c>
      <c r="S8" s="21" t="str">
        <f t="shared" si="1"/>
        <v>-</v>
      </c>
      <c r="T8" s="1"/>
      <c r="U8" s="8" t="s">
        <v>18</v>
      </c>
      <c r="V8" s="8">
        <f>IF($H$6="H3",$M$6+$O$6,"-")</f>
        <v>0</v>
      </c>
      <c r="W8" s="8">
        <f>IF($H$10="H3",$M$10+$O$10,"-")</f>
        <v>0</v>
      </c>
      <c r="X8" s="8">
        <f>IF($H$16="H3",$M$16+$O$16,"-")</f>
        <v>0</v>
      </c>
      <c r="Y8" s="8">
        <f>IF($H$20="H3",$M$20+$O$20,"-")</f>
        <v>0</v>
      </c>
      <c r="Z8" s="46">
        <f t="shared" si="3"/>
        <v>0</v>
      </c>
      <c r="AA8" s="47"/>
      <c r="AB8" s="8">
        <f t="shared" si="2"/>
        <v>0</v>
      </c>
      <c r="AC8" s="10">
        <f t="shared" si="4"/>
        <v>0</v>
      </c>
    </row>
    <row r="9" spans="1:29" x14ac:dyDescent="0.3">
      <c r="A9" s="18" t="s">
        <v>22</v>
      </c>
      <c r="B9" s="33" t="str">
        <f>IF(D9&gt;0,VLOOKUP(D9,'Spieler Lev-Liga'!A:I,5,),"-")</f>
        <v>-</v>
      </c>
      <c r="C9" s="33"/>
      <c r="D9" s="23"/>
      <c r="E9" s="25"/>
      <c r="F9" s="1"/>
      <c r="G9" s="8">
        <v>6</v>
      </c>
      <c r="H9" s="29" t="s">
        <v>16</v>
      </c>
      <c r="I9" s="30"/>
      <c r="J9" s="29" t="s">
        <v>17</v>
      </c>
      <c r="K9" s="30"/>
      <c r="L9" s="1"/>
      <c r="M9" s="17"/>
      <c r="N9" s="9" t="s">
        <v>9</v>
      </c>
      <c r="O9" s="17"/>
      <c r="P9" s="1"/>
      <c r="Q9" s="21" t="str">
        <f t="shared" si="0"/>
        <v>-</v>
      </c>
      <c r="R9" s="19" t="s">
        <v>9</v>
      </c>
      <c r="S9" s="21" t="str">
        <f t="shared" si="1"/>
        <v>-</v>
      </c>
      <c r="T9" s="1"/>
      <c r="U9" s="8" t="s">
        <v>20</v>
      </c>
      <c r="V9" s="8">
        <f>IF($H$7="H4",$M$7+$O$7,"-")</f>
        <v>0</v>
      </c>
      <c r="W9" s="8">
        <f>IF($H$11="H4",$M$11+$O$11,"-")</f>
        <v>0</v>
      </c>
      <c r="X9" s="8">
        <f>IF($H$17="H4",$M$17+$O$17,"-")</f>
        <v>0</v>
      </c>
      <c r="Y9" s="8">
        <f>IF($H$21="H4",$M$21+$O$21,"-")</f>
        <v>0</v>
      </c>
      <c r="Z9" s="46">
        <f t="shared" si="3"/>
        <v>0</v>
      </c>
      <c r="AA9" s="47"/>
      <c r="AB9" s="8">
        <f t="shared" si="2"/>
        <v>0</v>
      </c>
      <c r="AC9" s="10">
        <f t="shared" si="4"/>
        <v>0</v>
      </c>
    </row>
    <row r="10" spans="1:29" x14ac:dyDescent="0.3">
      <c r="A10" s="18" t="s">
        <v>24</v>
      </c>
      <c r="B10" s="33" t="str">
        <f>IF(D10&gt;0,VLOOKUP(D10,'Spieler Lev-Liga'!A:I,5,),"-")</f>
        <v>-</v>
      </c>
      <c r="C10" s="33"/>
      <c r="D10" s="23"/>
      <c r="E10" s="25"/>
      <c r="F10" s="1"/>
      <c r="G10" s="8">
        <v>7</v>
      </c>
      <c r="H10" s="29" t="s">
        <v>18</v>
      </c>
      <c r="I10" s="30"/>
      <c r="J10" s="29" t="s">
        <v>23</v>
      </c>
      <c r="K10" s="30"/>
      <c r="L10" s="1"/>
      <c r="M10" s="17"/>
      <c r="N10" s="9" t="s">
        <v>9</v>
      </c>
      <c r="O10" s="17"/>
      <c r="P10" s="1"/>
      <c r="Q10" s="21" t="str">
        <f t="shared" si="0"/>
        <v>-</v>
      </c>
      <c r="R10" s="19" t="s">
        <v>9</v>
      </c>
      <c r="S10" s="21" t="str">
        <f t="shared" si="1"/>
        <v>-</v>
      </c>
      <c r="T10" s="1"/>
      <c r="U10" s="8" t="s">
        <v>22</v>
      </c>
      <c r="V10" s="8" t="s">
        <v>434</v>
      </c>
      <c r="W10" s="8" t="str">
        <f>IF($H$8=U10,$M$8+$O$8,IF($H$9=U10,$M$9+$O$9,IF($H$10=U10,$M$10+$O$10,IF($H$11=U10,$M$11+$O$11,"-"))))</f>
        <v>-</v>
      </c>
      <c r="X10" s="8" t="str">
        <f>IF($H$14=U10,$M$14+$O$14,IF($H$15=U10,$M$15+$O$15,IF($H$16=U10,$M$16+$O$16,IF($H$17=U10,$M$17+$O$17,"-"))))</f>
        <v>-</v>
      </c>
      <c r="Y10" s="8" t="str">
        <f>IF($H$18=U10,$M$18+$O$18,IF($H$19=U10,$M$19+$O$19,IF($H$20=U10,$M$20+$O$20,IF($H$21=U10,$M$21+$O$21,"-"))))</f>
        <v>-</v>
      </c>
      <c r="Z10" s="46" t="str">
        <f t="shared" si="3"/>
        <v>-</v>
      </c>
      <c r="AA10" s="47"/>
      <c r="AB10" s="8">
        <f t="shared" si="2"/>
        <v>0</v>
      </c>
      <c r="AC10" s="10">
        <f t="shared" si="4"/>
        <v>0</v>
      </c>
    </row>
    <row r="11" spans="1:29" x14ac:dyDescent="0.3">
      <c r="A11" s="18" t="s">
        <v>25</v>
      </c>
      <c r="B11" s="33" t="str">
        <f>IF(D11&gt;0,VLOOKUP(D11,'Spieler Lev-Liga'!A:I,5,),"-")</f>
        <v>-</v>
      </c>
      <c r="C11" s="33"/>
      <c r="D11" s="23"/>
      <c r="E11" s="25"/>
      <c r="F11" s="1"/>
      <c r="G11" s="8">
        <v>8</v>
      </c>
      <c r="H11" s="29" t="s">
        <v>20</v>
      </c>
      <c r="I11" s="30"/>
      <c r="J11" s="29" t="s">
        <v>21</v>
      </c>
      <c r="K11" s="30"/>
      <c r="L11" s="1"/>
      <c r="M11" s="17"/>
      <c r="N11" s="9" t="s">
        <v>9</v>
      </c>
      <c r="O11" s="17"/>
      <c r="P11" s="1"/>
      <c r="Q11" s="21" t="str">
        <f t="shared" si="0"/>
        <v>-</v>
      </c>
      <c r="R11" s="19" t="s">
        <v>9</v>
      </c>
      <c r="S11" s="21" t="str">
        <f t="shared" si="1"/>
        <v>-</v>
      </c>
      <c r="T11" s="1"/>
      <c r="U11" s="8" t="s">
        <v>24</v>
      </c>
      <c r="V11" s="8" t="s">
        <v>434</v>
      </c>
      <c r="W11" s="8" t="str">
        <f t="shared" ref="W11:W13" si="5">IF($H$8=U11,$M$8+$O$8,IF($H$9=U11,$M$9+$O$9,IF($H$10=U11,$M$10+$O$10,IF($H$11=U11,$M$11+$O$11,"-"))))</f>
        <v>-</v>
      </c>
      <c r="X11" s="8" t="str">
        <f t="shared" ref="X11:X13" si="6">IF($H$14=U11,$M$14+$O$14,IF($H$15=U11,$M$15+$O$15,IF($H$16=U11,$M$16+$O$16,IF($H$17=U11,$M$17+$O$17,"-"))))</f>
        <v>-</v>
      </c>
      <c r="Y11" s="8" t="str">
        <f t="shared" ref="Y11:Y13" si="7">IF($H$18=U11,$M$18+$O$18,IF($H$19=U11,$M$19+$O$19,IF($H$20=U11,$M$20+$O$20,IF($H$21=U11,$M$21+$O$21,"-"))))</f>
        <v>-</v>
      </c>
      <c r="Z11" s="46" t="str">
        <f t="shared" si="3"/>
        <v>-</v>
      </c>
      <c r="AA11" s="47"/>
      <c r="AB11" s="8">
        <f t="shared" si="2"/>
        <v>0</v>
      </c>
      <c r="AC11" s="10">
        <f t="shared" si="4"/>
        <v>0</v>
      </c>
    </row>
    <row r="12" spans="1:29" x14ac:dyDescent="0.3">
      <c r="A12" s="18" t="s">
        <v>26</v>
      </c>
      <c r="B12" s="33" t="str">
        <f>IF(D12&gt;0,VLOOKUP(D12,'Spieler Lev-Liga'!A:I,5,),"-")</f>
        <v>-</v>
      </c>
      <c r="C12" s="33"/>
      <c r="D12" s="23"/>
      <c r="E12" s="25"/>
      <c r="F12" s="39" t="s">
        <v>8</v>
      </c>
      <c r="G12" s="39"/>
      <c r="H12" s="17" t="str">
        <f>H8</f>
        <v>H1</v>
      </c>
      <c r="I12" s="17" t="str">
        <f>H9</f>
        <v>H2</v>
      </c>
      <c r="J12" s="17" t="str">
        <f>J11</f>
        <v>G3</v>
      </c>
      <c r="K12" s="17" t="str">
        <f>J10</f>
        <v>G4</v>
      </c>
      <c r="L12" s="1"/>
      <c r="M12" s="17"/>
      <c r="N12" s="9" t="s">
        <v>9</v>
      </c>
      <c r="O12" s="17"/>
      <c r="P12" s="1"/>
      <c r="Q12" s="21" t="str">
        <f t="shared" si="0"/>
        <v>-</v>
      </c>
      <c r="R12" s="19" t="s">
        <v>9</v>
      </c>
      <c r="S12" s="21" t="str">
        <f t="shared" si="1"/>
        <v>-</v>
      </c>
      <c r="T12" s="1"/>
      <c r="U12" s="8" t="s">
        <v>25</v>
      </c>
      <c r="V12" s="8" t="s">
        <v>434</v>
      </c>
      <c r="W12" s="8" t="str">
        <f t="shared" si="5"/>
        <v>-</v>
      </c>
      <c r="X12" s="8" t="str">
        <f t="shared" si="6"/>
        <v>-</v>
      </c>
      <c r="Y12" s="8" t="str">
        <f t="shared" si="7"/>
        <v>-</v>
      </c>
      <c r="Z12" s="46" t="str">
        <f t="shared" si="3"/>
        <v>-</v>
      </c>
      <c r="AA12" s="47"/>
      <c r="AB12" s="8">
        <f t="shared" si="2"/>
        <v>0</v>
      </c>
      <c r="AC12" s="10">
        <f t="shared" si="4"/>
        <v>0</v>
      </c>
    </row>
    <row r="13" spans="1:29" x14ac:dyDescent="0.3">
      <c r="A13" s="1"/>
      <c r="B13" s="1"/>
      <c r="C13" s="1"/>
      <c r="D13" s="1"/>
      <c r="E13" s="5"/>
      <c r="F13" s="39" t="s">
        <v>14</v>
      </c>
      <c r="G13" s="39"/>
      <c r="H13" s="17" t="str">
        <f>H10</f>
        <v>H3</v>
      </c>
      <c r="I13" s="17" t="str">
        <f>H11</f>
        <v>H4</v>
      </c>
      <c r="J13" s="17" t="str">
        <f>J9</f>
        <v>G1</v>
      </c>
      <c r="K13" s="17" t="str">
        <f>J8</f>
        <v>G2</v>
      </c>
      <c r="L13" s="1"/>
      <c r="M13" s="17"/>
      <c r="N13" s="9" t="s">
        <v>9</v>
      </c>
      <c r="O13" s="17"/>
      <c r="P13" s="1"/>
      <c r="Q13" s="21" t="str">
        <f t="shared" si="0"/>
        <v>-</v>
      </c>
      <c r="R13" s="19" t="s">
        <v>9</v>
      </c>
      <c r="S13" s="21" t="str">
        <f t="shared" si="1"/>
        <v>-</v>
      </c>
      <c r="T13" s="1"/>
      <c r="U13" s="8" t="s">
        <v>26</v>
      </c>
      <c r="V13" s="8" t="s">
        <v>434</v>
      </c>
      <c r="W13" s="8" t="str">
        <f t="shared" si="5"/>
        <v>-</v>
      </c>
      <c r="X13" s="8" t="str">
        <f t="shared" si="6"/>
        <v>-</v>
      </c>
      <c r="Y13" s="8" t="str">
        <f t="shared" si="7"/>
        <v>-</v>
      </c>
      <c r="Z13" s="46" t="str">
        <f t="shared" si="3"/>
        <v>-</v>
      </c>
      <c r="AA13" s="47"/>
      <c r="AB13" s="8">
        <f t="shared" si="2"/>
        <v>0</v>
      </c>
      <c r="AC13" s="10">
        <f>AB13*0.5</f>
        <v>0</v>
      </c>
    </row>
    <row r="14" spans="1:29" ht="15" customHeight="1" x14ac:dyDescent="0.3">
      <c r="A14" s="38" t="s">
        <v>27</v>
      </c>
      <c r="B14" s="38"/>
      <c r="C14" s="34"/>
      <c r="D14" s="35"/>
      <c r="E14" s="6"/>
      <c r="F14" s="1"/>
      <c r="G14" s="8">
        <v>11</v>
      </c>
      <c r="H14" s="29" t="str">
        <f>H12</f>
        <v>H1</v>
      </c>
      <c r="I14" s="30"/>
      <c r="J14" s="29" t="str">
        <f>K12</f>
        <v>G4</v>
      </c>
      <c r="K14" s="30"/>
      <c r="L14" s="1"/>
      <c r="M14" s="17"/>
      <c r="N14" s="9" t="s">
        <v>9</v>
      </c>
      <c r="O14" s="17"/>
      <c r="P14" s="1"/>
      <c r="Q14" s="21" t="str">
        <f t="shared" si="0"/>
        <v>-</v>
      </c>
      <c r="R14" s="19" t="s">
        <v>9</v>
      </c>
      <c r="S14" s="21" t="str">
        <f t="shared" si="1"/>
        <v>-</v>
      </c>
      <c r="T14" s="1"/>
      <c r="U14" s="8" t="s">
        <v>10</v>
      </c>
      <c r="V14" s="45">
        <v>1</v>
      </c>
      <c r="W14" s="45">
        <v>2</v>
      </c>
      <c r="X14" s="45">
        <v>3</v>
      </c>
      <c r="Y14" s="45">
        <v>4</v>
      </c>
      <c r="Z14" s="45" t="s">
        <v>11</v>
      </c>
      <c r="AA14" s="45"/>
      <c r="AB14" s="48" t="s">
        <v>12</v>
      </c>
      <c r="AC14" s="49"/>
    </row>
    <row r="15" spans="1:29" ht="15" customHeight="1" x14ac:dyDescent="0.3">
      <c r="A15" s="38"/>
      <c r="B15" s="38"/>
      <c r="C15" s="36"/>
      <c r="D15" s="37"/>
      <c r="E15" s="6"/>
      <c r="F15" s="1"/>
      <c r="G15" s="8">
        <v>12</v>
      </c>
      <c r="H15" s="29" t="str">
        <f>I12</f>
        <v>H2</v>
      </c>
      <c r="I15" s="30"/>
      <c r="J15" s="29" t="str">
        <f>J12</f>
        <v>G3</v>
      </c>
      <c r="K15" s="30"/>
      <c r="L15" s="1"/>
      <c r="M15" s="17"/>
      <c r="N15" s="9" t="s">
        <v>9</v>
      </c>
      <c r="O15" s="17"/>
      <c r="P15" s="1"/>
      <c r="Q15" s="21" t="str">
        <f t="shared" si="0"/>
        <v>-</v>
      </c>
      <c r="R15" s="19" t="s">
        <v>9</v>
      </c>
      <c r="S15" s="21" t="str">
        <f t="shared" si="1"/>
        <v>-</v>
      </c>
      <c r="T15" s="1"/>
      <c r="U15" s="8" t="s">
        <v>15</v>
      </c>
      <c r="V15" s="45"/>
      <c r="W15" s="45"/>
      <c r="X15" s="45"/>
      <c r="Y15" s="45"/>
      <c r="Z15" s="45"/>
      <c r="AA15" s="45"/>
      <c r="AB15" s="50"/>
      <c r="AC15" s="51"/>
    </row>
    <row r="16" spans="1:29" x14ac:dyDescent="0.3">
      <c r="A16" s="8" t="s">
        <v>6</v>
      </c>
      <c r="B16" s="42"/>
      <c r="C16" s="42"/>
      <c r="D16" s="8" t="s">
        <v>7</v>
      </c>
      <c r="E16" s="5"/>
      <c r="F16" s="1"/>
      <c r="G16" s="8">
        <v>13</v>
      </c>
      <c r="H16" s="29" t="str">
        <f>H13</f>
        <v>H3</v>
      </c>
      <c r="I16" s="30"/>
      <c r="J16" s="29" t="str">
        <f>K13</f>
        <v>G2</v>
      </c>
      <c r="K16" s="30"/>
      <c r="L16" s="1"/>
      <c r="M16" s="17"/>
      <c r="N16" s="9" t="s">
        <v>9</v>
      </c>
      <c r="O16" s="17"/>
      <c r="P16" s="1"/>
      <c r="Q16" s="21" t="str">
        <f t="shared" si="0"/>
        <v>-</v>
      </c>
      <c r="R16" s="19" t="s">
        <v>9</v>
      </c>
      <c r="S16" s="21" t="str">
        <f t="shared" si="1"/>
        <v>-</v>
      </c>
      <c r="T16" s="1"/>
      <c r="U16" s="8" t="s">
        <v>17</v>
      </c>
      <c r="V16" s="8">
        <f>IF($J$4="G1",$M$4+$O$4,"-")</f>
        <v>0</v>
      </c>
      <c r="W16" s="8">
        <f>IF($J$9="G1",$M$9+$O$9,"-")</f>
        <v>0</v>
      </c>
      <c r="X16" s="8">
        <f>IF($J$17="G1",$M$17+$O$17,"-")</f>
        <v>0</v>
      </c>
      <c r="Y16" s="8">
        <f>IF($J$20="G1",$M$20+$O$20,"-")</f>
        <v>0</v>
      </c>
      <c r="Z16" s="46">
        <f>IF($J$12=U16,$M$12+$O$12,IF($K$12=U16,$M$12+$O$12,IF($J$13=U16,$M$13+$O$13,IF($K$13=U16,$M$13+$O$13,"-"))))</f>
        <v>0</v>
      </c>
      <c r="AA16" s="47"/>
      <c r="AB16" s="8">
        <f t="shared" ref="AB16:AB23" si="8">SUM(V16:Z16)</f>
        <v>0</v>
      </c>
      <c r="AC16" s="10">
        <f>AB16*0.5</f>
        <v>0</v>
      </c>
    </row>
    <row r="17" spans="1:29" x14ac:dyDescent="0.3">
      <c r="A17" s="8" t="s">
        <v>17</v>
      </c>
      <c r="B17" s="33" t="str">
        <f>IF(D17&gt;0,VLOOKUP(D17,'Spieler Lev-Liga'!$A$2:$I$266,5,),"-")</f>
        <v>-</v>
      </c>
      <c r="C17" s="33"/>
      <c r="D17" s="20"/>
      <c r="E17" s="5"/>
      <c r="F17" s="1"/>
      <c r="G17" s="8">
        <v>14</v>
      </c>
      <c r="H17" s="29" t="str">
        <f>I13</f>
        <v>H4</v>
      </c>
      <c r="I17" s="30"/>
      <c r="J17" s="29" t="str">
        <f>J13</f>
        <v>G1</v>
      </c>
      <c r="K17" s="30"/>
      <c r="L17" s="1"/>
      <c r="M17" s="17"/>
      <c r="N17" s="9" t="s">
        <v>9</v>
      </c>
      <c r="O17" s="17"/>
      <c r="P17" s="1"/>
      <c r="Q17" s="21" t="str">
        <f t="shared" si="0"/>
        <v>-</v>
      </c>
      <c r="R17" s="19" t="s">
        <v>9</v>
      </c>
      <c r="S17" s="21" t="str">
        <f t="shared" si="1"/>
        <v>-</v>
      </c>
      <c r="T17" s="1"/>
      <c r="U17" s="8" t="s">
        <v>19</v>
      </c>
      <c r="V17" s="8">
        <f>IF($J$5="G2",$M$5+$O$5,"-")</f>
        <v>0</v>
      </c>
      <c r="W17" s="8">
        <f>IF($J$8="G2",$M$8+$O$8,"-")</f>
        <v>0</v>
      </c>
      <c r="X17" s="8">
        <f>IF($J$16="G2",$M$16+$O$16,"-")</f>
        <v>0</v>
      </c>
      <c r="Y17" s="8">
        <f>IF($J$21="G2",$M$21+$O$21,"-")</f>
        <v>0</v>
      </c>
      <c r="Z17" s="46">
        <f t="shared" ref="Z17:Z23" si="9">IF($J$12=U17,$M$12+$O$12,IF($K$12=U17,$M$12+$O$12,IF($J$13=U17,$M$13+$O$13,IF($K$13=U17,$M$13+$O$13,"-"))))</f>
        <v>0</v>
      </c>
      <c r="AA17" s="47"/>
      <c r="AB17" s="8">
        <f t="shared" si="8"/>
        <v>0</v>
      </c>
      <c r="AC17" s="10">
        <f t="shared" ref="AC17:AC23" si="10">AB17*0.5</f>
        <v>0</v>
      </c>
    </row>
    <row r="18" spans="1:29" x14ac:dyDescent="0.3">
      <c r="A18" s="8" t="s">
        <v>19</v>
      </c>
      <c r="B18" s="33" t="str">
        <f>IF(D18&gt;0,VLOOKUP(D18,'Spieler Lev-Liga'!$A$2:$I$266,5,),"-")</f>
        <v>-</v>
      </c>
      <c r="C18" s="33"/>
      <c r="D18" s="20"/>
      <c r="E18" s="5"/>
      <c r="F18" s="1"/>
      <c r="G18" s="8">
        <v>15</v>
      </c>
      <c r="H18" s="29" t="str">
        <f>H14</f>
        <v>H1</v>
      </c>
      <c r="I18" s="30"/>
      <c r="J18" s="29" t="str">
        <f>J15</f>
        <v>G3</v>
      </c>
      <c r="K18" s="30"/>
      <c r="L18" s="1"/>
      <c r="M18" s="17"/>
      <c r="N18" s="9" t="s">
        <v>9</v>
      </c>
      <c r="O18" s="17"/>
      <c r="P18" s="1"/>
      <c r="Q18" s="21" t="str">
        <f t="shared" si="0"/>
        <v>-</v>
      </c>
      <c r="R18" s="19" t="s">
        <v>9</v>
      </c>
      <c r="S18" s="21" t="str">
        <f t="shared" si="1"/>
        <v>-</v>
      </c>
      <c r="T18" s="1"/>
      <c r="U18" s="8" t="s">
        <v>21</v>
      </c>
      <c r="V18" s="8">
        <f>IF($J$6="G3",$M$6+$O$6,"-")</f>
        <v>0</v>
      </c>
      <c r="W18" s="8">
        <f>IF($J$11="G3",$M$11+$O$11,"-")</f>
        <v>0</v>
      </c>
      <c r="X18" s="8">
        <f>IF($J$15="G3",$M$15+$O$15,"-")</f>
        <v>0</v>
      </c>
      <c r="Y18" s="8">
        <f>IF($J$18="G3",$M$18+$O$18,"-")</f>
        <v>0</v>
      </c>
      <c r="Z18" s="46">
        <f t="shared" si="9"/>
        <v>0</v>
      </c>
      <c r="AA18" s="47"/>
      <c r="AB18" s="8">
        <f t="shared" si="8"/>
        <v>0</v>
      </c>
      <c r="AC18" s="10">
        <f t="shared" si="10"/>
        <v>0</v>
      </c>
    </row>
    <row r="19" spans="1:29" x14ac:dyDescent="0.3">
      <c r="A19" s="8" t="s">
        <v>21</v>
      </c>
      <c r="B19" s="33" t="str">
        <f>IF(D19&gt;0,VLOOKUP(D19,'Spieler Lev-Liga'!$A$2:$I$266,5,),"-")</f>
        <v>-</v>
      </c>
      <c r="C19" s="33"/>
      <c r="D19" s="20"/>
      <c r="E19" s="5"/>
      <c r="F19" s="1"/>
      <c r="G19" s="8">
        <v>16</v>
      </c>
      <c r="H19" s="29" t="str">
        <f>H15</f>
        <v>H2</v>
      </c>
      <c r="I19" s="30"/>
      <c r="J19" s="29" t="str">
        <f>J14</f>
        <v>G4</v>
      </c>
      <c r="K19" s="30"/>
      <c r="L19" s="1"/>
      <c r="M19" s="17"/>
      <c r="N19" s="9" t="s">
        <v>9</v>
      </c>
      <c r="O19" s="17"/>
      <c r="P19" s="1"/>
      <c r="Q19" s="21" t="str">
        <f t="shared" si="0"/>
        <v>-</v>
      </c>
      <c r="R19" s="19" t="s">
        <v>9</v>
      </c>
      <c r="S19" s="21" t="str">
        <f t="shared" si="1"/>
        <v>-</v>
      </c>
      <c r="T19" s="1"/>
      <c r="U19" s="8" t="s">
        <v>23</v>
      </c>
      <c r="V19" s="8">
        <f>IF($J$7="G4",$M$7+$O$7,"-")</f>
        <v>0</v>
      </c>
      <c r="W19" s="8">
        <f>IF($J$10="G4",$M$10+$O$10,"-")</f>
        <v>0</v>
      </c>
      <c r="X19" s="8">
        <f>IF($J$14="G4",$M$14+$O$14,"-")</f>
        <v>0</v>
      </c>
      <c r="Y19" s="8">
        <f>IF($J$19="G4",$M$19+$O$19,"-")</f>
        <v>0</v>
      </c>
      <c r="Z19" s="46">
        <f t="shared" si="9"/>
        <v>0</v>
      </c>
      <c r="AA19" s="47"/>
      <c r="AB19" s="8">
        <f t="shared" si="8"/>
        <v>0</v>
      </c>
      <c r="AC19" s="10">
        <f t="shared" si="10"/>
        <v>0</v>
      </c>
    </row>
    <row r="20" spans="1:29" x14ac:dyDescent="0.3">
      <c r="A20" s="8" t="s">
        <v>23</v>
      </c>
      <c r="B20" s="33" t="str">
        <f>IF(D20&gt;0,VLOOKUP(D20,'Spieler Lev-Liga'!$A$2:$I$266,5,),"-")</f>
        <v>-</v>
      </c>
      <c r="C20" s="33"/>
      <c r="D20" s="20"/>
      <c r="E20" s="5"/>
      <c r="F20" s="1"/>
      <c r="G20" s="8">
        <v>17</v>
      </c>
      <c r="H20" s="29" t="str">
        <f>H16</f>
        <v>H3</v>
      </c>
      <c r="I20" s="30"/>
      <c r="J20" s="29" t="str">
        <f>J17</f>
        <v>G1</v>
      </c>
      <c r="K20" s="30"/>
      <c r="L20" s="1"/>
      <c r="M20" s="17"/>
      <c r="N20" s="9" t="s">
        <v>9</v>
      </c>
      <c r="O20" s="17"/>
      <c r="P20" s="1"/>
      <c r="Q20" s="21" t="str">
        <f t="shared" si="0"/>
        <v>-</v>
      </c>
      <c r="R20" s="19" t="s">
        <v>9</v>
      </c>
      <c r="S20" s="21" t="str">
        <f t="shared" si="1"/>
        <v>-</v>
      </c>
      <c r="T20" s="1"/>
      <c r="U20" s="8" t="s">
        <v>28</v>
      </c>
      <c r="V20" s="8" t="s">
        <v>434</v>
      </c>
      <c r="W20" s="8" t="str">
        <f>IF($J$8=U20,$M$8+$O$8,IF($J$9=U20,$M$9+$O$9,IF($J$10=U20,$M$10+$O$10,IF($J$11=U20,$M$11+$O$11,"-"))))</f>
        <v>-</v>
      </c>
      <c r="X20" s="8" t="str">
        <f>IF($J$14=U20,$M$14+$O$14,IF($J$15=U20,$M$15+$O$15,IF($J$16=U20,$M$16+$O$16,IF($J$17=U20,$M$17+$O$17,"-"))))</f>
        <v>-</v>
      </c>
      <c r="Y20" s="8" t="str">
        <f>IF($J$18=U20,$M$18+$O$18,IF($J$19=U20,$M$19+$O$19,IF($J$20=U20,$M$20+$O$20,IF($J$21=U20,$M$21+$O$21,"-"))))</f>
        <v>-</v>
      </c>
      <c r="Z20" s="46" t="str">
        <f t="shared" si="9"/>
        <v>-</v>
      </c>
      <c r="AA20" s="47"/>
      <c r="AB20" s="8">
        <f t="shared" si="8"/>
        <v>0</v>
      </c>
      <c r="AC20" s="10">
        <f t="shared" si="10"/>
        <v>0</v>
      </c>
    </row>
    <row r="21" spans="1:29" x14ac:dyDescent="0.3">
      <c r="A21" s="8" t="s">
        <v>28</v>
      </c>
      <c r="B21" s="33" t="str">
        <f>IF(D21&gt;0,VLOOKUP(D21,'Spieler Lev-Liga'!$A$2:$I$266,5,),"-")</f>
        <v>-</v>
      </c>
      <c r="C21" s="33"/>
      <c r="D21" s="20"/>
      <c r="E21" s="5"/>
      <c r="F21" s="1"/>
      <c r="G21" s="8">
        <v>18</v>
      </c>
      <c r="H21" s="29" t="str">
        <f>H17</f>
        <v>H4</v>
      </c>
      <c r="I21" s="30"/>
      <c r="J21" s="29" t="str">
        <f>J16</f>
        <v>G2</v>
      </c>
      <c r="K21" s="30"/>
      <c r="L21" s="1"/>
      <c r="M21" s="17"/>
      <c r="N21" s="9" t="s">
        <v>9</v>
      </c>
      <c r="O21" s="17"/>
      <c r="P21" s="1"/>
      <c r="Q21" s="21" t="str">
        <f t="shared" si="0"/>
        <v>-</v>
      </c>
      <c r="R21" s="19" t="s">
        <v>9</v>
      </c>
      <c r="S21" s="21" t="str">
        <f t="shared" si="1"/>
        <v>-</v>
      </c>
      <c r="T21" s="1"/>
      <c r="U21" s="8" t="s">
        <v>29</v>
      </c>
      <c r="V21" s="8" t="s">
        <v>434</v>
      </c>
      <c r="W21" s="8" t="str">
        <f t="shared" ref="W21:W23" si="11">IF($J$8=U21,$M$8+$O$8,IF($J$9=U21,$M$9+$O$9,IF($J$10=U21,$M$10+$O$10,IF($J$11=U21,$M$11+$O$11,"-"))))</f>
        <v>-</v>
      </c>
      <c r="X21" s="8" t="str">
        <f t="shared" ref="X21:X23" si="12">IF($J$14=U21,$M$14+$O$14,IF($J$15=U21,$M$15+$O$15,IF($J$16=U21,$M$16+$O$16,IF($J$17=U21,$M$17+$O$17,"-"))))</f>
        <v>-</v>
      </c>
      <c r="Y21" s="8" t="str">
        <f t="shared" ref="Y21:Y23" si="13">IF($J$18=U21,$M$18+$O$18,IF($J$19=U21,$M$19+$O$19,IF($J$20=U21,$M$20+$O$20,IF($J$21=U21,$M$21+$O$21,"-"))))</f>
        <v>-</v>
      </c>
      <c r="Z21" s="46" t="str">
        <f t="shared" si="9"/>
        <v>-</v>
      </c>
      <c r="AA21" s="47"/>
      <c r="AB21" s="8">
        <f t="shared" si="8"/>
        <v>0</v>
      </c>
      <c r="AC21" s="10">
        <f t="shared" si="10"/>
        <v>0</v>
      </c>
    </row>
    <row r="22" spans="1:29" ht="15" thickBot="1" x14ac:dyDescent="0.35">
      <c r="A22" s="8" t="s">
        <v>29</v>
      </c>
      <c r="B22" s="33" t="str">
        <f>IF(D22&gt;0,VLOOKUP(D22,'Spieler Lev-Liga'!$A$2:$I$266,5,),"-")</f>
        <v>-</v>
      </c>
      <c r="C22" s="33"/>
      <c r="D22" s="20"/>
      <c r="E22" s="5"/>
      <c r="F22" s="1"/>
      <c r="G22" s="1"/>
      <c r="H22" s="1"/>
      <c r="I22" s="1"/>
      <c r="J22" s="1"/>
      <c r="K22" s="1"/>
      <c r="L22" s="1"/>
      <c r="M22" s="11"/>
      <c r="N22" s="11"/>
      <c r="O22" s="11"/>
      <c r="P22" s="1"/>
      <c r="Q22" s="1"/>
      <c r="R22" s="1"/>
      <c r="S22" s="1"/>
      <c r="T22" s="1"/>
      <c r="U22" s="8" t="s">
        <v>30</v>
      </c>
      <c r="V22" s="8" t="s">
        <v>434</v>
      </c>
      <c r="W22" s="8" t="str">
        <f t="shared" si="11"/>
        <v>-</v>
      </c>
      <c r="X22" s="8" t="str">
        <f t="shared" si="12"/>
        <v>-</v>
      </c>
      <c r="Y22" s="8" t="str">
        <f t="shared" si="13"/>
        <v>-</v>
      </c>
      <c r="Z22" s="46" t="str">
        <f t="shared" si="9"/>
        <v>-</v>
      </c>
      <c r="AA22" s="47"/>
      <c r="AB22" s="8">
        <f t="shared" si="8"/>
        <v>0</v>
      </c>
      <c r="AC22" s="10">
        <f t="shared" si="10"/>
        <v>0</v>
      </c>
    </row>
    <row r="23" spans="1:29" ht="15" thickBot="1" x14ac:dyDescent="0.35">
      <c r="A23" s="8" t="s">
        <v>30</v>
      </c>
      <c r="B23" s="33" t="str">
        <f>IF(D23&gt;0,VLOOKUP(D23,'Spieler Lev-Liga'!$A$2:$I$266,5,),"-")</f>
        <v>-</v>
      </c>
      <c r="C23" s="33"/>
      <c r="D23" s="20"/>
      <c r="E23" s="5"/>
      <c r="F23" s="1"/>
      <c r="G23" s="1"/>
      <c r="H23" s="93" t="s">
        <v>12</v>
      </c>
      <c r="I23" s="93"/>
      <c r="J23" s="93"/>
      <c r="K23" s="93"/>
      <c r="L23" s="1"/>
      <c r="M23" s="12">
        <f>SUM(M4:M21)</f>
        <v>0</v>
      </c>
      <c r="N23" s="12" t="s">
        <v>9</v>
      </c>
      <c r="O23" s="13">
        <f>SUM(O4:O21)</f>
        <v>0</v>
      </c>
      <c r="P23" s="1"/>
      <c r="Q23" s="12">
        <f>SUM(Q4:Q21)</f>
        <v>0</v>
      </c>
      <c r="R23" s="12" t="s">
        <v>9</v>
      </c>
      <c r="S23" s="13">
        <f>SUM(S4:S21)</f>
        <v>0</v>
      </c>
      <c r="T23" s="1"/>
      <c r="U23" s="8" t="s">
        <v>31</v>
      </c>
      <c r="V23" s="8" t="s">
        <v>434</v>
      </c>
      <c r="W23" s="8" t="str">
        <f t="shared" si="11"/>
        <v>-</v>
      </c>
      <c r="X23" s="8" t="str">
        <f t="shared" si="12"/>
        <v>-</v>
      </c>
      <c r="Y23" s="8" t="str">
        <f t="shared" si="13"/>
        <v>-</v>
      </c>
      <c r="Z23" s="46" t="str">
        <f t="shared" si="9"/>
        <v>-</v>
      </c>
      <c r="AA23" s="47"/>
      <c r="AB23" s="8">
        <f t="shared" si="8"/>
        <v>0</v>
      </c>
      <c r="AC23" s="10">
        <f t="shared" si="10"/>
        <v>0</v>
      </c>
    </row>
    <row r="24" spans="1:29" x14ac:dyDescent="0.3">
      <c r="A24" s="8" t="s">
        <v>31</v>
      </c>
      <c r="B24" s="33" t="str">
        <f>IF(D24&gt;0,VLOOKUP(D24,'Spieler Lev-Liga'!$A$2:$I$266,5,),"-")</f>
        <v>-</v>
      </c>
      <c r="C24" s="33"/>
      <c r="D24" s="20"/>
      <c r="E24" s="5"/>
      <c r="F24" s="1"/>
      <c r="G24" s="1"/>
      <c r="H24" s="22"/>
      <c r="I24" s="27"/>
      <c r="J24" s="27"/>
      <c r="K24" s="22"/>
      <c r="L24" s="1"/>
      <c r="M24" s="24"/>
      <c r="N24" s="24"/>
      <c r="O24" s="24"/>
      <c r="P24" s="1"/>
      <c r="Q24" s="24"/>
      <c r="R24" s="24"/>
      <c r="S24" s="24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1"/>
      <c r="C25" s="1"/>
      <c r="D25" s="1"/>
      <c r="E25" s="1"/>
      <c r="F25" s="1"/>
      <c r="G25" s="1"/>
      <c r="H25" s="22"/>
      <c r="I25" s="27"/>
      <c r="J25" s="27"/>
      <c r="K25" s="22"/>
      <c r="L25" s="1"/>
      <c r="M25" s="24"/>
      <c r="N25" s="24"/>
      <c r="O25" s="24"/>
      <c r="P25" s="1"/>
      <c r="Q25" s="24"/>
      <c r="R25" s="24"/>
      <c r="S25" s="24"/>
      <c r="T25" s="1"/>
      <c r="U25" s="1"/>
      <c r="V25" s="33" t="s">
        <v>32</v>
      </c>
      <c r="W25" s="33"/>
      <c r="X25" s="33"/>
      <c r="Y25" s="33"/>
      <c r="Z25" s="33"/>
      <c r="AA25" s="33"/>
      <c r="AB25" s="77">
        <f>SUM(AC6:AC13)</f>
        <v>0</v>
      </c>
      <c r="AC25" s="77"/>
    </row>
    <row r="26" spans="1:2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3" t="s">
        <v>33</v>
      </c>
      <c r="W26" s="33"/>
      <c r="X26" s="33"/>
      <c r="Y26" s="33"/>
      <c r="Z26" s="33"/>
      <c r="AA26" s="33"/>
      <c r="AB26" s="77">
        <f>SUM(AC16:AC23)</f>
        <v>0</v>
      </c>
      <c r="AC26" s="39"/>
    </row>
    <row r="27" spans="1:29" ht="15" thickBot="1" x14ac:dyDescent="0.35">
      <c r="A27" s="61" t="s">
        <v>34</v>
      </c>
      <c r="B27" s="62"/>
      <c r="C27" s="63"/>
      <c r="D27" s="61" t="s">
        <v>35</v>
      </c>
      <c r="E27" s="62"/>
      <c r="F27" s="62"/>
      <c r="G27" s="62"/>
      <c r="H27" s="62"/>
      <c r="I27" s="63"/>
      <c r="J27" s="62" t="s">
        <v>36</v>
      </c>
      <c r="K27" s="62"/>
      <c r="L27" s="62"/>
      <c r="M27" s="62"/>
      <c r="N27" s="62"/>
      <c r="O27" s="62"/>
      <c r="P27" s="62"/>
      <c r="Q27" s="62"/>
      <c r="R27" s="6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 thickBot="1" x14ac:dyDescent="0.35">
      <c r="A28" s="55"/>
      <c r="B28" s="56"/>
      <c r="C28" s="57"/>
      <c r="D28" s="64"/>
      <c r="E28" s="65"/>
      <c r="F28" s="65"/>
      <c r="G28" s="65"/>
      <c r="H28" s="65"/>
      <c r="I28" s="66"/>
      <c r="J28" s="65"/>
      <c r="K28" s="65"/>
      <c r="L28" s="65"/>
      <c r="M28" s="65"/>
      <c r="N28" s="65"/>
      <c r="O28" s="65"/>
      <c r="P28" s="65"/>
      <c r="Q28" s="65"/>
      <c r="R28" s="66"/>
      <c r="S28" s="1"/>
      <c r="T28" s="70" t="s">
        <v>37</v>
      </c>
      <c r="U28" s="71"/>
      <c r="V28" s="71"/>
      <c r="W28" s="71"/>
      <c r="X28" s="72">
        <f>IF(X32&gt;AB32,3,IF(X32=AB32,1,0))</f>
        <v>1</v>
      </c>
      <c r="Y28" s="72"/>
      <c r="Z28" s="72"/>
      <c r="AA28" s="14" t="s">
        <v>9</v>
      </c>
      <c r="AB28" s="75">
        <f>IF(AB32&gt;X32,3,IF(AB32=X32,1,0))</f>
        <v>1</v>
      </c>
      <c r="AC28" s="76"/>
    </row>
    <row r="29" spans="1:29" ht="15" thickBot="1" x14ac:dyDescent="0.35">
      <c r="A29" s="58"/>
      <c r="B29" s="59"/>
      <c r="C29" s="60"/>
      <c r="D29" s="67"/>
      <c r="E29" s="68"/>
      <c r="F29" s="68"/>
      <c r="G29" s="68"/>
      <c r="H29" s="68"/>
      <c r="I29" s="69"/>
      <c r="J29" s="68"/>
      <c r="K29" s="68"/>
      <c r="L29" s="68"/>
      <c r="M29" s="68"/>
      <c r="N29" s="68"/>
      <c r="O29" s="68"/>
      <c r="P29" s="68"/>
      <c r="Q29" s="68"/>
      <c r="R29" s="69"/>
      <c r="S29" s="1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" thickBot="1" x14ac:dyDescent="0.35">
      <c r="A30" s="61" t="s">
        <v>38</v>
      </c>
      <c r="B30" s="62"/>
      <c r="C30" s="63"/>
      <c r="D30" s="84" t="s">
        <v>39</v>
      </c>
      <c r="E30" s="85"/>
      <c r="F30" s="85"/>
      <c r="G30" s="85"/>
      <c r="H30" s="85"/>
      <c r="I30" s="86"/>
      <c r="J30" s="78"/>
      <c r="K30" s="78"/>
      <c r="L30" s="78"/>
      <c r="M30" s="78"/>
      <c r="N30" s="78"/>
      <c r="O30" s="78"/>
      <c r="P30" s="78"/>
      <c r="Q30" s="78"/>
      <c r="R30" s="79"/>
      <c r="S30" s="1"/>
      <c r="T30" s="70" t="s">
        <v>40</v>
      </c>
      <c r="U30" s="71"/>
      <c r="V30" s="71"/>
      <c r="W30" s="71"/>
      <c r="X30" s="72">
        <f>M23</f>
        <v>0</v>
      </c>
      <c r="Y30" s="72"/>
      <c r="Z30" s="72"/>
      <c r="AA30" s="14" t="s">
        <v>9</v>
      </c>
      <c r="AB30" s="75">
        <f>O23</f>
        <v>0</v>
      </c>
      <c r="AC30" s="76"/>
    </row>
    <row r="31" spans="1:29" ht="15" thickBot="1" x14ac:dyDescent="0.35">
      <c r="A31" s="55"/>
      <c r="B31" s="56"/>
      <c r="C31" s="57"/>
      <c r="D31" s="87"/>
      <c r="E31" s="88"/>
      <c r="F31" s="88"/>
      <c r="G31" s="88"/>
      <c r="H31" s="88"/>
      <c r="I31" s="89"/>
      <c r="J31" s="80"/>
      <c r="K31" s="80"/>
      <c r="L31" s="80"/>
      <c r="M31" s="80"/>
      <c r="N31" s="80"/>
      <c r="O31" s="80"/>
      <c r="P31" s="80"/>
      <c r="Q31" s="80"/>
      <c r="R31" s="81"/>
      <c r="S31" s="1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5" thickBot="1" x14ac:dyDescent="0.35">
      <c r="A32" s="58"/>
      <c r="B32" s="59"/>
      <c r="C32" s="60"/>
      <c r="D32" s="90"/>
      <c r="E32" s="91"/>
      <c r="F32" s="91"/>
      <c r="G32" s="91"/>
      <c r="H32" s="91"/>
      <c r="I32" s="92"/>
      <c r="J32" s="82"/>
      <c r="K32" s="82"/>
      <c r="L32" s="82"/>
      <c r="M32" s="82"/>
      <c r="N32" s="82"/>
      <c r="O32" s="82"/>
      <c r="P32" s="82"/>
      <c r="Q32" s="82"/>
      <c r="R32" s="83"/>
      <c r="S32" s="1"/>
      <c r="T32" s="70" t="s">
        <v>41</v>
      </c>
      <c r="U32" s="71"/>
      <c r="V32" s="71"/>
      <c r="W32" s="71"/>
      <c r="X32" s="72">
        <f>Q23</f>
        <v>0</v>
      </c>
      <c r="Y32" s="72"/>
      <c r="Z32" s="72"/>
      <c r="AA32" s="14" t="s">
        <v>9</v>
      </c>
      <c r="AB32" s="75">
        <f>S23</f>
        <v>0</v>
      </c>
      <c r="AC32" s="76"/>
    </row>
  </sheetData>
  <sheetProtection algorithmName="SHA-512" hashValue="yWrf4QtIcfZtDSwdajC74uhvA5mz/RxB2gyvvi7OHGte3fVbwUc1w55CjdUevXnKdH/MWtJRXhca80q9a1rLIQ==" saltValue="2Tcze/uk0hmjEzjtqbQFFA==" spinCount="100000" sheet="1" objects="1" scenarios="1" selectLockedCells="1"/>
  <mergeCells count="115">
    <mergeCell ref="H3:I3"/>
    <mergeCell ref="J3:K3"/>
    <mergeCell ref="AB32:AC32"/>
    <mergeCell ref="X28:Z28"/>
    <mergeCell ref="X30:Z30"/>
    <mergeCell ref="AB28:AC28"/>
    <mergeCell ref="AB30:AC30"/>
    <mergeCell ref="T32:W32"/>
    <mergeCell ref="V26:AA26"/>
    <mergeCell ref="AB25:AC25"/>
    <mergeCell ref="AB26:AC26"/>
    <mergeCell ref="T30:W30"/>
    <mergeCell ref="V4:V5"/>
    <mergeCell ref="V25:AA25"/>
    <mergeCell ref="U3:AC3"/>
    <mergeCell ref="J30:R32"/>
    <mergeCell ref="D30:I30"/>
    <mergeCell ref="D31:I32"/>
    <mergeCell ref="H16:I16"/>
    <mergeCell ref="H17:I17"/>
    <mergeCell ref="H23:K23"/>
    <mergeCell ref="J19:K19"/>
    <mergeCell ref="J20:K20"/>
    <mergeCell ref="J21:K21"/>
    <mergeCell ref="R1:U1"/>
    <mergeCell ref="W4:W5"/>
    <mergeCell ref="X4:X5"/>
    <mergeCell ref="Y4:Y5"/>
    <mergeCell ref="Z4:AA5"/>
    <mergeCell ref="Q3:S3"/>
    <mergeCell ref="A31:C32"/>
    <mergeCell ref="A30:C30"/>
    <mergeCell ref="A28:C29"/>
    <mergeCell ref="A27:C27"/>
    <mergeCell ref="D27:I27"/>
    <mergeCell ref="D28:I29"/>
    <mergeCell ref="J27:R27"/>
    <mergeCell ref="J28:R29"/>
    <mergeCell ref="Z6:AA6"/>
    <mergeCell ref="T28:W28"/>
    <mergeCell ref="X32:Z32"/>
    <mergeCell ref="Z11:AA11"/>
    <mergeCell ref="Z7:AA7"/>
    <mergeCell ref="Z8:AA8"/>
    <mergeCell ref="Z9:AA9"/>
    <mergeCell ref="Z10:AA10"/>
    <mergeCell ref="Z12:AA12"/>
    <mergeCell ref="Z13:AA13"/>
    <mergeCell ref="H4:I4"/>
    <mergeCell ref="H5:I5"/>
    <mergeCell ref="H6:I6"/>
    <mergeCell ref="H7:I7"/>
    <mergeCell ref="H8:I8"/>
    <mergeCell ref="H9:I9"/>
    <mergeCell ref="H10:I10"/>
    <mergeCell ref="AB4:AC5"/>
    <mergeCell ref="AB14:AC15"/>
    <mergeCell ref="V14:V15"/>
    <mergeCell ref="W14:W15"/>
    <mergeCell ref="X14:X15"/>
    <mergeCell ref="Y14:Y15"/>
    <mergeCell ref="Z14:AA15"/>
    <mergeCell ref="H11:I11"/>
    <mergeCell ref="H14:I14"/>
    <mergeCell ref="H15:I15"/>
    <mergeCell ref="J14:K14"/>
    <mergeCell ref="J15:K15"/>
    <mergeCell ref="J4:K4"/>
    <mergeCell ref="J5:K5"/>
    <mergeCell ref="J6:K6"/>
    <mergeCell ref="M3:O3"/>
    <mergeCell ref="Z16:AA16"/>
    <mergeCell ref="Z22:AA22"/>
    <mergeCell ref="Z23:AA23"/>
    <mergeCell ref="Z17:AA17"/>
    <mergeCell ref="Z18:AA18"/>
    <mergeCell ref="Z19:AA19"/>
    <mergeCell ref="Z20:AA20"/>
    <mergeCell ref="Z21:AA21"/>
    <mergeCell ref="C3:D3"/>
    <mergeCell ref="B6:C6"/>
    <mergeCell ref="B7:C7"/>
    <mergeCell ref="B8:C8"/>
    <mergeCell ref="B9:C9"/>
    <mergeCell ref="B10:C10"/>
    <mergeCell ref="B4:C4"/>
    <mergeCell ref="B16:C16"/>
    <mergeCell ref="B17:C17"/>
    <mergeCell ref="B5:C5"/>
    <mergeCell ref="B11:C11"/>
    <mergeCell ref="B12:C12"/>
    <mergeCell ref="A3:B3"/>
    <mergeCell ref="J16:K16"/>
    <mergeCell ref="J17:K17"/>
    <mergeCell ref="J18:K18"/>
    <mergeCell ref="J7:K7"/>
    <mergeCell ref="J8:K8"/>
    <mergeCell ref="J9:K9"/>
    <mergeCell ref="J10:K10"/>
    <mergeCell ref="J11:K11"/>
    <mergeCell ref="B24:C24"/>
    <mergeCell ref="B20:C20"/>
    <mergeCell ref="B21:C21"/>
    <mergeCell ref="B22:C22"/>
    <mergeCell ref="B23:C23"/>
    <mergeCell ref="B18:C18"/>
    <mergeCell ref="C14:D15"/>
    <mergeCell ref="A14:B15"/>
    <mergeCell ref="B19:C19"/>
    <mergeCell ref="H18:I18"/>
    <mergeCell ref="H19:I19"/>
    <mergeCell ref="H20:I20"/>
    <mergeCell ref="H21:I21"/>
    <mergeCell ref="F13:G13"/>
    <mergeCell ref="F12:G12"/>
  </mergeCells>
  <dataValidations count="9">
    <dataValidation type="list" allowBlank="1" showInputMessage="1" showErrorMessage="1" sqref="K13 J8:K8 J16:K16 J21:K21" xr:uid="{D365DA1D-1C97-4430-8479-447A4CD0E97F}">
      <formula1>"G2,GE1,GE2,GE3,GE4"</formula1>
    </dataValidation>
    <dataValidation type="list" allowBlank="1" showInputMessage="1" showErrorMessage="1" sqref="M4:M21 O4:O21" xr:uid="{DC7DAF98-0ED1-473E-8EDF-CC61F11BE762}">
      <formula1>"2,1,0"</formula1>
    </dataValidation>
    <dataValidation type="list" allowBlank="1" showInputMessage="1" showErrorMessage="1" sqref="I13 H21:I21 H11:I11 H17:I17" xr:uid="{EB9C0488-D9C7-40B4-83FD-338208D697CB}">
      <formula1>"H4,HE1,HE2,HE3,HE4"</formula1>
    </dataValidation>
    <dataValidation type="list" allowBlank="1" showInputMessage="1" showErrorMessage="1" sqref="H18:I18 H14:I14 H8:I8 H12" xr:uid="{ECF4E391-8D20-4ACC-AB95-09C72934E3AD}">
      <formula1>"H1,HE1,HE2,HE3,HE4"</formula1>
    </dataValidation>
    <dataValidation type="list" allowBlank="1" showInputMessage="1" showErrorMessage="1" sqref="H19:I19 H15:I15 H9:I9 I12" xr:uid="{493D2B0C-5AB8-4D77-8CC0-039B8A61A37C}">
      <formula1>"H2,HE1,HE2,HE3,HE4"</formula1>
    </dataValidation>
    <dataValidation type="list" allowBlank="1" showInputMessage="1" showErrorMessage="1" sqref="H20:I20 H10:I10 H16:I16 H13" xr:uid="{94FDBE8B-EEC6-450D-BB06-DF39F6C0D608}">
      <formula1>"H3,HE1,HE2,HE3,HE4"</formula1>
    </dataValidation>
    <dataValidation type="list" allowBlank="1" showInputMessage="1" showErrorMessage="1" sqref="J9:K9 J17:K17 J20:K20 J13" xr:uid="{4B307A61-0F6B-49CD-A3F3-8581E0CCF848}">
      <formula1>"G1,GE1,GE2,GE3,GE4"</formula1>
    </dataValidation>
    <dataValidation type="list" allowBlank="1" showInputMessage="1" showErrorMessage="1" sqref="J10:K10 J14:K14 J19:K19 K12" xr:uid="{0F38B8F6-D64C-47CB-95F9-C28E32C5A68A}">
      <formula1>"G4,GE1,GE2,GE3,GE4"</formula1>
    </dataValidation>
    <dataValidation type="list" allowBlank="1" showInputMessage="1" showErrorMessage="1" sqref="J18:K18 J15:K15 J11:K11 J12" xr:uid="{4EE41696-7784-4AC0-B23C-CF5632AC1ABD}">
      <formula1>"G3,GE1,GE2,GE3,GE4"</formula1>
    </dataValidation>
  </dataValidations>
  <pageMargins left="0.25" right="0.25" top="0.75" bottom="0.75" header="0.3" footer="0.3"/>
  <pageSetup paperSize="9" orientation="landscape" r:id="rId1"/>
  <headerFooter>
    <oddHeader>&amp;L&amp;G&amp;C &amp;20 1. Leverkusener E-Dart-Liga e.V.&amp;11
Spielbericht C-Liga
 501 M.O. BO3&amp;R&amp;G</oddHeader>
  </headerFooter>
  <ignoredErrors>
    <ignoredError sqref="H12:H21 I12:I13 J12:J18 K12:K13 J20:J21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7E6D-5F55-44D6-9968-6E67988807F9}">
  <sheetPr codeName="Tabelle2"/>
  <dimension ref="A1:G280"/>
  <sheetViews>
    <sheetView topLeftCell="A253" workbookViewId="0">
      <selection activeCell="D270" sqref="D270"/>
    </sheetView>
  </sheetViews>
  <sheetFormatPr baseColWidth="10" defaultColWidth="11.44140625" defaultRowHeight="14.4" x14ac:dyDescent="0.3"/>
  <cols>
    <col min="1" max="1" width="11.44140625" style="1"/>
    <col min="2" max="2" width="15.88671875" style="1" customWidth="1"/>
    <col min="3" max="4" width="11.44140625" style="1"/>
    <col min="5" max="5" width="17.5546875" style="1" bestFit="1" customWidth="1"/>
    <col min="6" max="6" width="18.109375" style="1" bestFit="1" customWidth="1"/>
    <col min="7" max="7" width="12.88671875" style="1" bestFit="1" customWidth="1"/>
    <col min="8" max="16384" width="11.44140625" style="1"/>
  </cols>
  <sheetData>
    <row r="1" spans="1:7" x14ac:dyDescent="0.3">
      <c r="A1">
        <v>1447</v>
      </c>
      <c r="B1" t="s">
        <v>156</v>
      </c>
      <c r="C1" t="s">
        <v>89</v>
      </c>
      <c r="D1" t="s">
        <v>193</v>
      </c>
      <c r="E1" t="str">
        <f>C1&amp;" "&amp;D1</f>
        <v>Andreas Petermann</v>
      </c>
      <c r="F1" t="s">
        <v>194</v>
      </c>
      <c r="G1" t="s">
        <v>43</v>
      </c>
    </row>
    <row r="2" spans="1:7" x14ac:dyDescent="0.3">
      <c r="A2">
        <v>1660</v>
      </c>
      <c r="B2" t="s">
        <v>156</v>
      </c>
      <c r="C2" t="s">
        <v>195</v>
      </c>
      <c r="D2" t="s">
        <v>56</v>
      </c>
      <c r="E2" t="str">
        <f t="shared" ref="E2:E65" si="0">C2&amp;" "&amp;D2</f>
        <v>Dieter Peter</v>
      </c>
      <c r="F2" t="s">
        <v>194</v>
      </c>
      <c r="G2" t="s">
        <v>43</v>
      </c>
    </row>
    <row r="3" spans="1:7" x14ac:dyDescent="0.3">
      <c r="A3">
        <v>239</v>
      </c>
      <c r="B3" t="s">
        <v>156</v>
      </c>
      <c r="C3" t="s">
        <v>196</v>
      </c>
      <c r="D3" t="s">
        <v>197</v>
      </c>
      <c r="E3" t="str">
        <f t="shared" si="0"/>
        <v>Niko Degelmann</v>
      </c>
      <c r="F3" t="s">
        <v>194</v>
      </c>
      <c r="G3" t="s">
        <v>43</v>
      </c>
    </row>
    <row r="4" spans="1:7" x14ac:dyDescent="0.3">
      <c r="A4">
        <v>23</v>
      </c>
      <c r="B4" t="s">
        <v>156</v>
      </c>
      <c r="C4" t="s">
        <v>72</v>
      </c>
      <c r="D4" t="s">
        <v>198</v>
      </c>
      <c r="E4" t="str">
        <f t="shared" si="0"/>
        <v>Ralf Hancke</v>
      </c>
      <c r="F4" t="s">
        <v>194</v>
      </c>
      <c r="G4" t="s">
        <v>43</v>
      </c>
    </row>
    <row r="5" spans="1:7" x14ac:dyDescent="0.3">
      <c r="A5">
        <v>1652</v>
      </c>
      <c r="B5" t="s">
        <v>156</v>
      </c>
      <c r="C5" t="s">
        <v>54</v>
      </c>
      <c r="D5" t="s">
        <v>199</v>
      </c>
      <c r="E5" t="str">
        <f t="shared" si="0"/>
        <v>Stefan Walgenbach</v>
      </c>
      <c r="F5" t="s">
        <v>194</v>
      </c>
      <c r="G5" t="s">
        <v>43</v>
      </c>
    </row>
    <row r="6" spans="1:7" x14ac:dyDescent="0.3">
      <c r="A6">
        <v>1330</v>
      </c>
      <c r="B6" t="s">
        <v>156</v>
      </c>
      <c r="C6" t="s">
        <v>200</v>
      </c>
      <c r="D6" t="s">
        <v>201</v>
      </c>
      <c r="E6" t="str">
        <f t="shared" si="0"/>
        <v>Marc-Oliver Schorn</v>
      </c>
      <c r="F6" t="s">
        <v>194</v>
      </c>
      <c r="G6" t="s">
        <v>43</v>
      </c>
    </row>
    <row r="7" spans="1:7" x14ac:dyDescent="0.3">
      <c r="A7">
        <v>1320</v>
      </c>
      <c r="B7" t="s">
        <v>156</v>
      </c>
      <c r="C7" t="s">
        <v>202</v>
      </c>
      <c r="D7" t="s">
        <v>203</v>
      </c>
      <c r="E7" t="str">
        <f t="shared" si="0"/>
        <v>Francesco Volturo</v>
      </c>
      <c r="F7" t="s">
        <v>204</v>
      </c>
      <c r="G7" t="s">
        <v>43</v>
      </c>
    </row>
    <row r="8" spans="1:7" x14ac:dyDescent="0.3">
      <c r="A8">
        <v>612</v>
      </c>
      <c r="B8" t="s">
        <v>156</v>
      </c>
      <c r="C8" t="s">
        <v>205</v>
      </c>
      <c r="D8" t="s">
        <v>206</v>
      </c>
      <c r="E8" t="str">
        <f t="shared" si="0"/>
        <v>Tadeusz Wolniak</v>
      </c>
      <c r="F8" t="s">
        <v>204</v>
      </c>
      <c r="G8" t="s">
        <v>43</v>
      </c>
    </row>
    <row r="9" spans="1:7" x14ac:dyDescent="0.3">
      <c r="A9">
        <v>1614</v>
      </c>
      <c r="B9" t="s">
        <v>156</v>
      </c>
      <c r="C9" t="s">
        <v>59</v>
      </c>
      <c r="D9" t="s">
        <v>207</v>
      </c>
      <c r="E9" t="str">
        <f t="shared" si="0"/>
        <v>Alexander Blasberg</v>
      </c>
      <c r="F9" t="s">
        <v>204</v>
      </c>
      <c r="G9" t="s">
        <v>43</v>
      </c>
    </row>
    <row r="10" spans="1:7" x14ac:dyDescent="0.3">
      <c r="A10">
        <v>1525</v>
      </c>
      <c r="B10" t="s">
        <v>156</v>
      </c>
      <c r="C10" t="s">
        <v>208</v>
      </c>
      <c r="D10" t="s">
        <v>209</v>
      </c>
      <c r="E10" t="str">
        <f t="shared" si="0"/>
        <v>Demo Gashi</v>
      </c>
      <c r="F10" t="s">
        <v>204</v>
      </c>
      <c r="G10" t="s">
        <v>43</v>
      </c>
    </row>
    <row r="11" spans="1:7" x14ac:dyDescent="0.3">
      <c r="A11">
        <v>1623</v>
      </c>
      <c r="B11" t="s">
        <v>156</v>
      </c>
      <c r="C11" t="s">
        <v>60</v>
      </c>
      <c r="D11" t="s">
        <v>210</v>
      </c>
      <c r="E11" t="str">
        <f t="shared" si="0"/>
        <v>Walter Braune</v>
      </c>
      <c r="F11" t="s">
        <v>204</v>
      </c>
      <c r="G11" t="s">
        <v>43</v>
      </c>
    </row>
    <row r="12" spans="1:7" x14ac:dyDescent="0.3">
      <c r="A12">
        <v>1616</v>
      </c>
      <c r="B12" t="s">
        <v>156</v>
      </c>
      <c r="C12" t="s">
        <v>211</v>
      </c>
      <c r="D12" t="s">
        <v>212</v>
      </c>
      <c r="E12" t="str">
        <f t="shared" si="0"/>
        <v>Fabian Linden</v>
      </c>
      <c r="F12" t="s">
        <v>204</v>
      </c>
      <c r="G12" t="s">
        <v>43</v>
      </c>
    </row>
    <row r="13" spans="1:7" x14ac:dyDescent="0.3">
      <c r="A13">
        <v>1116</v>
      </c>
      <c r="B13" t="s">
        <v>156</v>
      </c>
      <c r="C13" t="s">
        <v>65</v>
      </c>
      <c r="D13" t="s">
        <v>213</v>
      </c>
      <c r="E13" t="str">
        <f t="shared" si="0"/>
        <v>Sven Konrad</v>
      </c>
      <c r="F13" t="s">
        <v>204</v>
      </c>
      <c r="G13" t="s">
        <v>43</v>
      </c>
    </row>
    <row r="14" spans="1:7" x14ac:dyDescent="0.3">
      <c r="A14">
        <v>1440</v>
      </c>
      <c r="B14" t="s">
        <v>156</v>
      </c>
      <c r="C14" t="s">
        <v>54</v>
      </c>
      <c r="D14" t="s">
        <v>214</v>
      </c>
      <c r="E14" t="str">
        <f t="shared" si="0"/>
        <v>Stefan Belz</v>
      </c>
      <c r="F14" t="s">
        <v>204</v>
      </c>
      <c r="G14" t="s">
        <v>43</v>
      </c>
    </row>
    <row r="15" spans="1:7" x14ac:dyDescent="0.3">
      <c r="A15">
        <v>253</v>
      </c>
      <c r="B15" t="s">
        <v>156</v>
      </c>
      <c r="C15" t="s">
        <v>99</v>
      </c>
      <c r="D15" t="s">
        <v>215</v>
      </c>
      <c r="E15" t="str">
        <f t="shared" si="0"/>
        <v>Bernd Engelhardt</v>
      </c>
      <c r="F15" t="s">
        <v>216</v>
      </c>
      <c r="G15" t="s">
        <v>43</v>
      </c>
    </row>
    <row r="16" spans="1:7" x14ac:dyDescent="0.3">
      <c r="A16">
        <v>715</v>
      </c>
      <c r="B16" t="s">
        <v>156</v>
      </c>
      <c r="C16" t="s">
        <v>217</v>
      </c>
      <c r="D16" t="s">
        <v>77</v>
      </c>
      <c r="E16" t="str">
        <f t="shared" si="0"/>
        <v>Marc  Greßner</v>
      </c>
      <c r="F16" t="s">
        <v>216</v>
      </c>
      <c r="G16" t="s">
        <v>43</v>
      </c>
    </row>
    <row r="17" spans="1:7" x14ac:dyDescent="0.3">
      <c r="A17">
        <v>1095</v>
      </c>
      <c r="B17" t="s">
        <v>156</v>
      </c>
      <c r="C17" t="s">
        <v>218</v>
      </c>
      <c r="D17" t="s">
        <v>83</v>
      </c>
      <c r="E17" t="str">
        <f t="shared" si="0"/>
        <v>Erhardt Rudolph</v>
      </c>
      <c r="F17" t="s">
        <v>216</v>
      </c>
      <c r="G17" t="s">
        <v>43</v>
      </c>
    </row>
    <row r="18" spans="1:7" x14ac:dyDescent="0.3">
      <c r="A18">
        <v>1217</v>
      </c>
      <c r="B18" t="s">
        <v>156</v>
      </c>
      <c r="C18" t="s">
        <v>219</v>
      </c>
      <c r="D18" t="s">
        <v>220</v>
      </c>
      <c r="E18" t="str">
        <f t="shared" si="0"/>
        <v>Karl-Heinz Malinowski</v>
      </c>
      <c r="F18" t="s">
        <v>216</v>
      </c>
      <c r="G18" t="s">
        <v>43</v>
      </c>
    </row>
    <row r="19" spans="1:7" x14ac:dyDescent="0.3">
      <c r="A19">
        <v>1489</v>
      </c>
      <c r="B19" t="s">
        <v>156</v>
      </c>
      <c r="C19" t="s">
        <v>221</v>
      </c>
      <c r="D19" t="s">
        <v>222</v>
      </c>
      <c r="E19" t="str">
        <f t="shared" si="0"/>
        <v>Ingo Prange</v>
      </c>
      <c r="F19" t="s">
        <v>216</v>
      </c>
      <c r="G19" t="s">
        <v>43</v>
      </c>
    </row>
    <row r="20" spans="1:7" x14ac:dyDescent="0.3">
      <c r="A20">
        <v>1583</v>
      </c>
      <c r="B20" t="s">
        <v>156</v>
      </c>
      <c r="C20" t="s">
        <v>98</v>
      </c>
      <c r="D20" t="s">
        <v>223</v>
      </c>
      <c r="E20" t="str">
        <f t="shared" si="0"/>
        <v>Stephan Birk</v>
      </c>
      <c r="F20" t="s">
        <v>216</v>
      </c>
      <c r="G20" t="s">
        <v>43</v>
      </c>
    </row>
    <row r="21" spans="1:7" x14ac:dyDescent="0.3">
      <c r="A21">
        <v>1606</v>
      </c>
      <c r="B21" t="s">
        <v>156</v>
      </c>
      <c r="C21" t="s">
        <v>90</v>
      </c>
      <c r="D21" t="s">
        <v>224</v>
      </c>
      <c r="E21" t="str">
        <f t="shared" si="0"/>
        <v>Holger Sevenich</v>
      </c>
      <c r="F21" t="s">
        <v>216</v>
      </c>
      <c r="G21" t="s">
        <v>43</v>
      </c>
    </row>
    <row r="22" spans="1:7" x14ac:dyDescent="0.3">
      <c r="A22">
        <v>1615</v>
      </c>
      <c r="B22" t="s">
        <v>156</v>
      </c>
      <c r="C22" t="s">
        <v>62</v>
      </c>
      <c r="D22" t="s">
        <v>225</v>
      </c>
      <c r="E22" t="str">
        <f t="shared" si="0"/>
        <v>Patrick Plötz</v>
      </c>
      <c r="F22" t="s">
        <v>216</v>
      </c>
      <c r="G22" t="s">
        <v>43</v>
      </c>
    </row>
    <row r="23" spans="1:7" x14ac:dyDescent="0.3">
      <c r="A23">
        <v>1621</v>
      </c>
      <c r="B23" t="s">
        <v>156</v>
      </c>
      <c r="C23" t="s">
        <v>226</v>
      </c>
      <c r="D23" t="s">
        <v>227</v>
      </c>
      <c r="E23" t="str">
        <f t="shared" si="0"/>
        <v>Kevin  Stosic</v>
      </c>
      <c r="F23" t="s">
        <v>216</v>
      </c>
      <c r="G23" t="s">
        <v>43</v>
      </c>
    </row>
    <row r="24" spans="1:7" x14ac:dyDescent="0.3">
      <c r="A24">
        <v>1653</v>
      </c>
      <c r="B24" t="s">
        <v>156</v>
      </c>
      <c r="C24" t="s">
        <v>228</v>
      </c>
      <c r="D24" t="s">
        <v>225</v>
      </c>
      <c r="E24" t="str">
        <f t="shared" si="0"/>
        <v>Franz Josef Plötz</v>
      </c>
      <c r="F24" t="s">
        <v>216</v>
      </c>
      <c r="G24" t="s">
        <v>43</v>
      </c>
    </row>
    <row r="25" spans="1:7" x14ac:dyDescent="0.3">
      <c r="A25">
        <v>1661</v>
      </c>
      <c r="B25" t="s">
        <v>156</v>
      </c>
      <c r="C25" t="s">
        <v>229</v>
      </c>
      <c r="D25" t="s">
        <v>230</v>
      </c>
      <c r="E25" t="str">
        <f t="shared" si="0"/>
        <v>Maik Wachsmann</v>
      </c>
      <c r="F25" t="s">
        <v>216</v>
      </c>
      <c r="G25" t="s">
        <v>43</v>
      </c>
    </row>
    <row r="26" spans="1:7" x14ac:dyDescent="0.3">
      <c r="A26">
        <v>1495</v>
      </c>
      <c r="B26" t="s">
        <v>156</v>
      </c>
      <c r="C26" t="s">
        <v>92</v>
      </c>
      <c r="D26" t="s">
        <v>231</v>
      </c>
      <c r="E26" t="str">
        <f t="shared" si="0"/>
        <v>Dirk Betzel</v>
      </c>
      <c r="F26" t="s">
        <v>232</v>
      </c>
      <c r="G26" t="s">
        <v>43</v>
      </c>
    </row>
    <row r="27" spans="1:7" x14ac:dyDescent="0.3">
      <c r="A27">
        <v>1499</v>
      </c>
      <c r="B27" t="s">
        <v>156</v>
      </c>
      <c r="C27" t="s">
        <v>233</v>
      </c>
      <c r="D27" t="s">
        <v>234</v>
      </c>
      <c r="E27" t="str">
        <f t="shared" si="0"/>
        <v>Kosta Markidis</v>
      </c>
      <c r="F27" t="s">
        <v>232</v>
      </c>
      <c r="G27" t="s">
        <v>43</v>
      </c>
    </row>
    <row r="28" spans="1:7" x14ac:dyDescent="0.3">
      <c r="A28">
        <v>1109</v>
      </c>
      <c r="B28" t="s">
        <v>156</v>
      </c>
      <c r="C28" t="s">
        <v>125</v>
      </c>
      <c r="D28" t="s">
        <v>235</v>
      </c>
      <c r="E28" t="str">
        <f t="shared" si="0"/>
        <v>Daniel Rubeque</v>
      </c>
      <c r="F28" t="s">
        <v>232</v>
      </c>
      <c r="G28" t="s">
        <v>43</v>
      </c>
    </row>
    <row r="29" spans="1:7" x14ac:dyDescent="0.3">
      <c r="A29">
        <v>1260</v>
      </c>
      <c r="B29" t="s">
        <v>156</v>
      </c>
      <c r="C29" t="s">
        <v>124</v>
      </c>
      <c r="D29" t="s">
        <v>236</v>
      </c>
      <c r="E29" t="str">
        <f t="shared" si="0"/>
        <v>Jürgen Oberhoff</v>
      </c>
      <c r="F29" t="s">
        <v>232</v>
      </c>
      <c r="G29" t="s">
        <v>43</v>
      </c>
    </row>
    <row r="30" spans="1:7" x14ac:dyDescent="0.3">
      <c r="A30">
        <v>1497</v>
      </c>
      <c r="B30" t="s">
        <v>156</v>
      </c>
      <c r="C30" t="s">
        <v>237</v>
      </c>
      <c r="D30" t="s">
        <v>238</v>
      </c>
      <c r="E30" t="str">
        <f t="shared" si="0"/>
        <v>Sasa Tikvic</v>
      </c>
      <c r="F30" t="s">
        <v>232</v>
      </c>
      <c r="G30" t="s">
        <v>43</v>
      </c>
    </row>
    <row r="31" spans="1:7" x14ac:dyDescent="0.3">
      <c r="A31">
        <v>1641</v>
      </c>
      <c r="B31" t="s">
        <v>156</v>
      </c>
      <c r="C31" t="s">
        <v>59</v>
      </c>
      <c r="D31" t="s">
        <v>239</v>
      </c>
      <c r="E31" t="str">
        <f t="shared" si="0"/>
        <v>Alexander Jansen</v>
      </c>
      <c r="F31" t="s">
        <v>232</v>
      </c>
      <c r="G31" t="s">
        <v>43</v>
      </c>
    </row>
    <row r="32" spans="1:7" x14ac:dyDescent="0.3">
      <c r="A32">
        <v>1498</v>
      </c>
      <c r="B32" t="s">
        <v>156</v>
      </c>
      <c r="C32" t="s">
        <v>240</v>
      </c>
      <c r="D32" t="s">
        <v>241</v>
      </c>
      <c r="E32" t="str">
        <f t="shared" si="0"/>
        <v>Falk Plücker</v>
      </c>
      <c r="F32" t="s">
        <v>232</v>
      </c>
      <c r="G32" t="s">
        <v>43</v>
      </c>
    </row>
    <row r="33" spans="1:7" x14ac:dyDescent="0.3">
      <c r="A33">
        <v>1684</v>
      </c>
      <c r="B33" t="s">
        <v>156</v>
      </c>
      <c r="C33" t="s">
        <v>125</v>
      </c>
      <c r="D33" t="s">
        <v>440</v>
      </c>
      <c r="E33" t="str">
        <f t="shared" si="0"/>
        <v>Daniel Roth</v>
      </c>
      <c r="F33" t="s">
        <v>232</v>
      </c>
      <c r="G33" t="s">
        <v>437</v>
      </c>
    </row>
    <row r="34" spans="1:7" x14ac:dyDescent="0.3">
      <c r="A34">
        <v>1398</v>
      </c>
      <c r="B34" t="s">
        <v>156</v>
      </c>
      <c r="C34" t="s">
        <v>242</v>
      </c>
      <c r="D34" t="s">
        <v>243</v>
      </c>
      <c r="E34" t="str">
        <f t="shared" si="0"/>
        <v>Felix Rottschäfer</v>
      </c>
      <c r="F34" t="s">
        <v>244</v>
      </c>
      <c r="G34" t="s">
        <v>43</v>
      </c>
    </row>
    <row r="35" spans="1:7" x14ac:dyDescent="0.3">
      <c r="A35">
        <v>1441</v>
      </c>
      <c r="B35" t="s">
        <v>156</v>
      </c>
      <c r="C35" t="s">
        <v>75</v>
      </c>
      <c r="D35" t="s">
        <v>243</v>
      </c>
      <c r="E35" t="str">
        <f t="shared" si="0"/>
        <v>Dennis Rottschäfer</v>
      </c>
      <c r="F35" t="s">
        <v>244</v>
      </c>
      <c r="G35" t="s">
        <v>43</v>
      </c>
    </row>
    <row r="36" spans="1:7" x14ac:dyDescent="0.3">
      <c r="A36">
        <v>1392</v>
      </c>
      <c r="B36" t="s">
        <v>156</v>
      </c>
      <c r="C36" t="s">
        <v>51</v>
      </c>
      <c r="D36" t="s">
        <v>245</v>
      </c>
      <c r="E36" t="str">
        <f t="shared" si="0"/>
        <v>Michael Jörgens</v>
      </c>
      <c r="F36" t="s">
        <v>244</v>
      </c>
      <c r="G36" t="s">
        <v>43</v>
      </c>
    </row>
    <row r="37" spans="1:7" x14ac:dyDescent="0.3">
      <c r="A37">
        <v>1411</v>
      </c>
      <c r="B37" t="s">
        <v>156</v>
      </c>
      <c r="C37" t="s">
        <v>92</v>
      </c>
      <c r="D37" t="s">
        <v>246</v>
      </c>
      <c r="E37" t="str">
        <f t="shared" si="0"/>
        <v>Dirk Richter</v>
      </c>
      <c r="F37" t="s">
        <v>244</v>
      </c>
      <c r="G37" t="s">
        <v>43</v>
      </c>
    </row>
    <row r="38" spans="1:7" x14ac:dyDescent="0.3">
      <c r="A38">
        <v>1422</v>
      </c>
      <c r="B38" t="s">
        <v>156</v>
      </c>
      <c r="C38" t="s">
        <v>58</v>
      </c>
      <c r="D38" t="s">
        <v>47</v>
      </c>
      <c r="E38" t="str">
        <f t="shared" si="0"/>
        <v>Sebastian Meyer</v>
      </c>
      <c r="F38" t="s">
        <v>244</v>
      </c>
      <c r="G38" t="s">
        <v>43</v>
      </c>
    </row>
    <row r="39" spans="1:7" x14ac:dyDescent="0.3">
      <c r="A39">
        <v>1227</v>
      </c>
      <c r="B39" t="s">
        <v>156</v>
      </c>
      <c r="C39" t="s">
        <v>247</v>
      </c>
      <c r="D39" t="s">
        <v>248</v>
      </c>
      <c r="E39" t="str">
        <f t="shared" si="0"/>
        <v>Jens Grisse</v>
      </c>
      <c r="F39" t="s">
        <v>244</v>
      </c>
      <c r="G39" t="s">
        <v>43</v>
      </c>
    </row>
    <row r="40" spans="1:7" x14ac:dyDescent="0.3">
      <c r="A40">
        <v>1228</v>
      </c>
      <c r="B40" t="s">
        <v>156</v>
      </c>
      <c r="C40" t="s">
        <v>249</v>
      </c>
      <c r="D40" t="s">
        <v>250</v>
      </c>
      <c r="E40" t="str">
        <f t="shared" si="0"/>
        <v>Lars Poppe</v>
      </c>
      <c r="F40" t="s">
        <v>244</v>
      </c>
      <c r="G40" t="s">
        <v>43</v>
      </c>
    </row>
    <row r="41" spans="1:7" x14ac:dyDescent="0.3">
      <c r="A41">
        <v>1431</v>
      </c>
      <c r="B41" t="s">
        <v>156</v>
      </c>
      <c r="C41" t="s">
        <v>251</v>
      </c>
      <c r="D41" t="s">
        <v>252</v>
      </c>
      <c r="E41" t="str">
        <f t="shared" si="0"/>
        <v>Maximilian Oden</v>
      </c>
      <c r="F41" t="s">
        <v>244</v>
      </c>
      <c r="G41" t="s">
        <v>43</v>
      </c>
    </row>
    <row r="42" spans="1:7" x14ac:dyDescent="0.3">
      <c r="A42">
        <v>1397</v>
      </c>
      <c r="B42" t="s">
        <v>156</v>
      </c>
      <c r="C42" t="s">
        <v>457</v>
      </c>
      <c r="D42" t="s">
        <v>458</v>
      </c>
      <c r="E42" t="str">
        <f t="shared" si="0"/>
        <v>Timur Gökcen</v>
      </c>
      <c r="F42" t="s">
        <v>244</v>
      </c>
      <c r="G42" t="s">
        <v>459</v>
      </c>
    </row>
    <row r="43" spans="1:7" x14ac:dyDescent="0.3">
      <c r="A43">
        <v>1124</v>
      </c>
      <c r="B43" t="s">
        <v>156</v>
      </c>
      <c r="C43" t="s">
        <v>253</v>
      </c>
      <c r="D43" t="s">
        <v>254</v>
      </c>
      <c r="E43" t="str">
        <f t="shared" si="0"/>
        <v>Lutz Michel</v>
      </c>
      <c r="F43" t="s">
        <v>244</v>
      </c>
      <c r="G43" t="s">
        <v>43</v>
      </c>
    </row>
    <row r="44" spans="1:7" x14ac:dyDescent="0.3">
      <c r="A44">
        <v>299</v>
      </c>
      <c r="B44" t="s">
        <v>157</v>
      </c>
      <c r="C44" t="s">
        <v>255</v>
      </c>
      <c r="D44" t="s">
        <v>256</v>
      </c>
      <c r="E44" t="str">
        <f t="shared" si="0"/>
        <v>Efi Stergiou</v>
      </c>
      <c r="F44" t="s">
        <v>257</v>
      </c>
      <c r="G44" t="s">
        <v>43</v>
      </c>
    </row>
    <row r="45" spans="1:7" x14ac:dyDescent="0.3">
      <c r="A45">
        <v>149</v>
      </c>
      <c r="B45" t="s">
        <v>156</v>
      </c>
      <c r="C45" t="s">
        <v>258</v>
      </c>
      <c r="D45" t="s">
        <v>259</v>
      </c>
      <c r="E45" t="str">
        <f t="shared" si="0"/>
        <v>Sascha Fürtsch</v>
      </c>
      <c r="F45" t="s">
        <v>257</v>
      </c>
      <c r="G45" t="s">
        <v>43</v>
      </c>
    </row>
    <row r="46" spans="1:7" x14ac:dyDescent="0.3">
      <c r="A46">
        <v>1310</v>
      </c>
      <c r="B46" t="s">
        <v>156</v>
      </c>
      <c r="C46" t="s">
        <v>72</v>
      </c>
      <c r="D46" t="s">
        <v>260</v>
      </c>
      <c r="E46" t="str">
        <f t="shared" si="0"/>
        <v>Ralf Gabelunke</v>
      </c>
      <c r="F46" t="s">
        <v>257</v>
      </c>
      <c r="G46" t="s">
        <v>43</v>
      </c>
    </row>
    <row r="47" spans="1:7" x14ac:dyDescent="0.3">
      <c r="A47">
        <v>1468</v>
      </c>
      <c r="B47" t="s">
        <v>156</v>
      </c>
      <c r="C47" t="s">
        <v>62</v>
      </c>
      <c r="D47" t="s">
        <v>261</v>
      </c>
      <c r="E47" t="str">
        <f t="shared" si="0"/>
        <v>Patrick Peltzer</v>
      </c>
      <c r="F47" t="s">
        <v>257</v>
      </c>
      <c r="G47" t="s">
        <v>43</v>
      </c>
    </row>
    <row r="48" spans="1:7" x14ac:dyDescent="0.3">
      <c r="A48">
        <v>98</v>
      </c>
      <c r="B48" t="s">
        <v>156</v>
      </c>
      <c r="C48" t="s">
        <v>258</v>
      </c>
      <c r="D48" t="s">
        <v>262</v>
      </c>
      <c r="E48" t="str">
        <f t="shared" si="0"/>
        <v>Sascha Hollweg</v>
      </c>
      <c r="F48" t="s">
        <v>257</v>
      </c>
      <c r="G48" t="s">
        <v>43</v>
      </c>
    </row>
    <row r="49" spans="1:7" x14ac:dyDescent="0.3">
      <c r="A49">
        <v>791</v>
      </c>
      <c r="B49" t="s">
        <v>156</v>
      </c>
      <c r="C49" t="s">
        <v>211</v>
      </c>
      <c r="D49" t="s">
        <v>263</v>
      </c>
      <c r="E49" t="str">
        <f t="shared" si="0"/>
        <v>Fabian Bremert</v>
      </c>
      <c r="F49" t="s">
        <v>257</v>
      </c>
      <c r="G49" t="s">
        <v>43</v>
      </c>
    </row>
    <row r="50" spans="1:7" x14ac:dyDescent="0.3">
      <c r="A50">
        <v>1589</v>
      </c>
      <c r="B50" t="s">
        <v>156</v>
      </c>
      <c r="C50" t="s">
        <v>264</v>
      </c>
      <c r="D50" t="s">
        <v>265</v>
      </c>
      <c r="E50" t="str">
        <f t="shared" si="0"/>
        <v>Jan Martens</v>
      </c>
      <c r="F50" t="s">
        <v>257</v>
      </c>
      <c r="G50" t="s">
        <v>43</v>
      </c>
    </row>
    <row r="51" spans="1:7" x14ac:dyDescent="0.3">
      <c r="A51">
        <v>1316</v>
      </c>
      <c r="B51" t="s">
        <v>156</v>
      </c>
      <c r="C51" t="s">
        <v>266</v>
      </c>
      <c r="D51" t="s">
        <v>267</v>
      </c>
      <c r="E51" t="str">
        <f t="shared" si="0"/>
        <v>Mark Strack</v>
      </c>
      <c r="F51" t="s">
        <v>257</v>
      </c>
      <c r="G51" t="s">
        <v>43</v>
      </c>
    </row>
    <row r="52" spans="1:7" x14ac:dyDescent="0.3">
      <c r="A52">
        <v>1063</v>
      </c>
      <c r="B52" t="s">
        <v>156</v>
      </c>
      <c r="C52" t="s">
        <v>74</v>
      </c>
      <c r="D52" t="s">
        <v>268</v>
      </c>
      <c r="E52" t="str">
        <f t="shared" si="0"/>
        <v>Florian Weihe</v>
      </c>
      <c r="F52" t="s">
        <v>269</v>
      </c>
      <c r="G52" t="s">
        <v>43</v>
      </c>
    </row>
    <row r="53" spans="1:7" x14ac:dyDescent="0.3">
      <c r="A53">
        <v>951</v>
      </c>
      <c r="B53" t="s">
        <v>156</v>
      </c>
      <c r="C53" t="s">
        <v>270</v>
      </c>
      <c r="D53" t="s">
        <v>268</v>
      </c>
      <c r="E53" t="str">
        <f t="shared" si="0"/>
        <v>Volker Weihe</v>
      </c>
      <c r="F53" t="s">
        <v>269</v>
      </c>
      <c r="G53" t="s">
        <v>43</v>
      </c>
    </row>
    <row r="54" spans="1:7" x14ac:dyDescent="0.3">
      <c r="A54">
        <v>1463</v>
      </c>
      <c r="B54" t="s">
        <v>156</v>
      </c>
      <c r="C54" t="s">
        <v>54</v>
      </c>
      <c r="D54" t="s">
        <v>271</v>
      </c>
      <c r="E54" t="str">
        <f t="shared" si="0"/>
        <v>Stefan Patzer</v>
      </c>
      <c r="F54" t="s">
        <v>269</v>
      </c>
      <c r="G54" t="s">
        <v>43</v>
      </c>
    </row>
    <row r="55" spans="1:7" x14ac:dyDescent="0.3">
      <c r="A55">
        <v>1624</v>
      </c>
      <c r="B55" t="s">
        <v>156</v>
      </c>
      <c r="C55" t="s">
        <v>272</v>
      </c>
      <c r="D55" t="s">
        <v>273</v>
      </c>
      <c r="E55" t="str">
        <f t="shared" si="0"/>
        <v>Mathias Siefen</v>
      </c>
      <c r="F55" t="s">
        <v>269</v>
      </c>
      <c r="G55" t="s">
        <v>43</v>
      </c>
    </row>
    <row r="56" spans="1:7" x14ac:dyDescent="0.3">
      <c r="A56">
        <v>266</v>
      </c>
      <c r="B56" t="s">
        <v>156</v>
      </c>
      <c r="C56" t="s">
        <v>65</v>
      </c>
      <c r="D56" t="s">
        <v>93</v>
      </c>
      <c r="E56" t="str">
        <f t="shared" si="0"/>
        <v>Sven Becker</v>
      </c>
      <c r="F56" t="s">
        <v>269</v>
      </c>
      <c r="G56" t="s">
        <v>43</v>
      </c>
    </row>
    <row r="57" spans="1:7" x14ac:dyDescent="0.3">
      <c r="A57">
        <v>1162</v>
      </c>
      <c r="B57" t="s">
        <v>156</v>
      </c>
      <c r="C57" t="s">
        <v>274</v>
      </c>
      <c r="D57" t="s">
        <v>275</v>
      </c>
      <c r="E57" t="str">
        <f t="shared" si="0"/>
        <v>Rene Behnert</v>
      </c>
      <c r="F57" t="s">
        <v>269</v>
      </c>
      <c r="G57" t="s">
        <v>43</v>
      </c>
    </row>
    <row r="58" spans="1:7" x14ac:dyDescent="0.3">
      <c r="A58">
        <v>1476</v>
      </c>
      <c r="B58" t="s">
        <v>156</v>
      </c>
      <c r="C58" t="s">
        <v>276</v>
      </c>
      <c r="D58" t="s">
        <v>277</v>
      </c>
      <c r="E58" t="str">
        <f t="shared" si="0"/>
        <v>Karsten Franz</v>
      </c>
      <c r="F58" t="s">
        <v>269</v>
      </c>
      <c r="G58" t="s">
        <v>43</v>
      </c>
    </row>
    <row r="59" spans="1:7" x14ac:dyDescent="0.3">
      <c r="A59">
        <v>1626</v>
      </c>
      <c r="B59" t="s">
        <v>156</v>
      </c>
      <c r="C59" t="s">
        <v>278</v>
      </c>
      <c r="D59" t="s">
        <v>279</v>
      </c>
      <c r="E59" t="str">
        <f t="shared" si="0"/>
        <v>Marc Zimmermann</v>
      </c>
      <c r="F59" t="s">
        <v>269</v>
      </c>
      <c r="G59" t="s">
        <v>43</v>
      </c>
    </row>
    <row r="60" spans="1:7" x14ac:dyDescent="0.3">
      <c r="A60">
        <v>1390</v>
      </c>
      <c r="B60" t="s">
        <v>156</v>
      </c>
      <c r="C60" t="s">
        <v>280</v>
      </c>
      <c r="D60" t="s">
        <v>281</v>
      </c>
      <c r="E60" t="str">
        <f t="shared" si="0"/>
        <v>Jörg Niedringhaus</v>
      </c>
      <c r="F60" t="s">
        <v>269</v>
      </c>
      <c r="G60" t="s">
        <v>43</v>
      </c>
    </row>
    <row r="61" spans="1:7" x14ac:dyDescent="0.3">
      <c r="A61">
        <v>1676</v>
      </c>
      <c r="B61" t="s">
        <v>156</v>
      </c>
      <c r="C61" t="s">
        <v>403</v>
      </c>
      <c r="D61" t="s">
        <v>441</v>
      </c>
      <c r="E61" t="str">
        <f t="shared" si="0"/>
        <v>Oliver Schneiders</v>
      </c>
      <c r="F61" t="s">
        <v>269</v>
      </c>
      <c r="G61" t="s">
        <v>43</v>
      </c>
    </row>
    <row r="62" spans="1:7" x14ac:dyDescent="0.3">
      <c r="A62">
        <v>662</v>
      </c>
      <c r="B62" t="s">
        <v>156</v>
      </c>
      <c r="C62" t="s">
        <v>282</v>
      </c>
      <c r="D62" t="s">
        <v>283</v>
      </c>
      <c r="E62" t="str">
        <f t="shared" si="0"/>
        <v>Thomas Voges</v>
      </c>
      <c r="F62" t="s">
        <v>284</v>
      </c>
      <c r="G62" t="s">
        <v>43</v>
      </c>
    </row>
    <row r="63" spans="1:7" x14ac:dyDescent="0.3">
      <c r="A63">
        <v>1337</v>
      </c>
      <c r="B63" t="s">
        <v>156</v>
      </c>
      <c r="C63" t="s">
        <v>285</v>
      </c>
      <c r="D63" t="s">
        <v>286</v>
      </c>
      <c r="E63" t="str">
        <f t="shared" si="0"/>
        <v>Zeljko Calis</v>
      </c>
      <c r="F63" t="s">
        <v>284</v>
      </c>
      <c r="G63" t="s">
        <v>43</v>
      </c>
    </row>
    <row r="64" spans="1:7" x14ac:dyDescent="0.3">
      <c r="A64">
        <v>1596</v>
      </c>
      <c r="B64" t="s">
        <v>156</v>
      </c>
      <c r="C64" t="s">
        <v>287</v>
      </c>
      <c r="D64" t="s">
        <v>53</v>
      </c>
      <c r="E64" t="str">
        <f t="shared" si="0"/>
        <v>Patrik Schneider</v>
      </c>
      <c r="F64" t="s">
        <v>284</v>
      </c>
      <c r="G64" t="s">
        <v>43</v>
      </c>
    </row>
    <row r="65" spans="1:7" x14ac:dyDescent="0.3">
      <c r="A65">
        <v>1083</v>
      </c>
      <c r="B65" t="s">
        <v>156</v>
      </c>
      <c r="C65" t="s">
        <v>288</v>
      </c>
      <c r="D65" t="s">
        <v>289</v>
      </c>
      <c r="E65" t="str">
        <f t="shared" si="0"/>
        <v>Darko Ilic</v>
      </c>
      <c r="F65" t="s">
        <v>284</v>
      </c>
      <c r="G65" t="s">
        <v>43</v>
      </c>
    </row>
    <row r="66" spans="1:7" x14ac:dyDescent="0.3">
      <c r="A66">
        <v>1092</v>
      </c>
      <c r="B66" t="s">
        <v>156</v>
      </c>
      <c r="C66" t="s">
        <v>48</v>
      </c>
      <c r="D66" t="s">
        <v>290</v>
      </c>
      <c r="E66" t="str">
        <f t="shared" ref="E66:E129" si="1">C66&amp;" "&amp;D66</f>
        <v>Christian Endemann</v>
      </c>
      <c r="F66" t="s">
        <v>284</v>
      </c>
      <c r="G66" t="s">
        <v>43</v>
      </c>
    </row>
    <row r="67" spans="1:7" x14ac:dyDescent="0.3">
      <c r="A67">
        <v>1364</v>
      </c>
      <c r="B67" t="s">
        <v>156</v>
      </c>
      <c r="C67" t="s">
        <v>291</v>
      </c>
      <c r="D67" t="s">
        <v>292</v>
      </c>
      <c r="E67" t="str">
        <f t="shared" si="1"/>
        <v>Edin Dzidic</v>
      </c>
      <c r="F67" t="s">
        <v>284</v>
      </c>
      <c r="G67" t="s">
        <v>43</v>
      </c>
    </row>
    <row r="68" spans="1:7" x14ac:dyDescent="0.3">
      <c r="A68">
        <v>1365</v>
      </c>
      <c r="B68" t="s">
        <v>156</v>
      </c>
      <c r="C68" t="s">
        <v>293</v>
      </c>
      <c r="D68" t="s">
        <v>294</v>
      </c>
      <c r="E68" t="str">
        <f t="shared" si="1"/>
        <v>Elvir Mecavica</v>
      </c>
      <c r="F68" t="s">
        <v>284</v>
      </c>
      <c r="G68" t="s">
        <v>43</v>
      </c>
    </row>
    <row r="69" spans="1:7" x14ac:dyDescent="0.3">
      <c r="A69">
        <v>1080</v>
      </c>
      <c r="B69" t="s">
        <v>156</v>
      </c>
      <c r="C69" t="s">
        <v>51</v>
      </c>
      <c r="D69" t="s">
        <v>295</v>
      </c>
      <c r="E69" t="str">
        <f t="shared" si="1"/>
        <v>Michael Theuerkauf</v>
      </c>
      <c r="F69" t="s">
        <v>284</v>
      </c>
      <c r="G69" t="s">
        <v>43</v>
      </c>
    </row>
    <row r="70" spans="1:7" x14ac:dyDescent="0.3">
      <c r="A70">
        <v>760</v>
      </c>
      <c r="B70" t="s">
        <v>156</v>
      </c>
      <c r="C70" t="s">
        <v>296</v>
      </c>
      <c r="D70" t="s">
        <v>297</v>
      </c>
      <c r="E70" t="str">
        <f t="shared" si="1"/>
        <v>Bernhard Giese</v>
      </c>
      <c r="F70" t="s">
        <v>298</v>
      </c>
      <c r="G70" t="s">
        <v>43</v>
      </c>
    </row>
    <row r="71" spans="1:7" x14ac:dyDescent="0.3">
      <c r="A71">
        <v>692</v>
      </c>
      <c r="B71" t="s">
        <v>157</v>
      </c>
      <c r="C71" t="s">
        <v>152</v>
      </c>
      <c r="D71" t="s">
        <v>299</v>
      </c>
      <c r="E71" t="str">
        <f t="shared" si="1"/>
        <v>Nicole Voges – Kerst</v>
      </c>
      <c r="F71" t="s">
        <v>298</v>
      </c>
      <c r="G71" t="s">
        <v>43</v>
      </c>
    </row>
    <row r="72" spans="1:7" x14ac:dyDescent="0.3">
      <c r="A72">
        <v>1111</v>
      </c>
      <c r="B72" t="s">
        <v>156</v>
      </c>
      <c r="C72" t="s">
        <v>282</v>
      </c>
      <c r="D72" t="s">
        <v>300</v>
      </c>
      <c r="E72" t="str">
        <f t="shared" si="1"/>
        <v>Thomas Wagner</v>
      </c>
      <c r="F72" t="s">
        <v>298</v>
      </c>
      <c r="G72" t="s">
        <v>43</v>
      </c>
    </row>
    <row r="73" spans="1:7" x14ac:dyDescent="0.3">
      <c r="A73">
        <v>372</v>
      </c>
      <c r="B73" t="s">
        <v>156</v>
      </c>
      <c r="C73" t="s">
        <v>301</v>
      </c>
      <c r="D73" t="s">
        <v>302</v>
      </c>
      <c r="E73" t="str">
        <f t="shared" si="1"/>
        <v>Axel Papendick</v>
      </c>
      <c r="F73" t="s">
        <v>298</v>
      </c>
      <c r="G73" t="s">
        <v>43</v>
      </c>
    </row>
    <row r="74" spans="1:7" x14ac:dyDescent="0.3">
      <c r="A74">
        <v>24</v>
      </c>
      <c r="B74" t="s">
        <v>157</v>
      </c>
      <c r="C74" t="s">
        <v>151</v>
      </c>
      <c r="D74" t="s">
        <v>302</v>
      </c>
      <c r="E74" t="str">
        <f t="shared" si="1"/>
        <v>Claudia Papendick</v>
      </c>
      <c r="F74" t="s">
        <v>298</v>
      </c>
      <c r="G74" t="s">
        <v>43</v>
      </c>
    </row>
    <row r="75" spans="1:7" x14ac:dyDescent="0.3">
      <c r="A75">
        <v>620</v>
      </c>
      <c r="B75" t="s">
        <v>156</v>
      </c>
      <c r="C75" t="s">
        <v>92</v>
      </c>
      <c r="D75" t="s">
        <v>303</v>
      </c>
      <c r="E75" t="str">
        <f t="shared" si="1"/>
        <v>Dirk Kraus</v>
      </c>
      <c r="F75" t="s">
        <v>298</v>
      </c>
      <c r="G75" t="s">
        <v>43</v>
      </c>
    </row>
    <row r="76" spans="1:7" x14ac:dyDescent="0.3">
      <c r="A76">
        <v>287</v>
      </c>
      <c r="B76" t="s">
        <v>156</v>
      </c>
      <c r="C76" t="s">
        <v>304</v>
      </c>
      <c r="D76" t="s">
        <v>305</v>
      </c>
      <c r="E76" t="str">
        <f t="shared" si="1"/>
        <v>Guido Stusche</v>
      </c>
      <c r="F76" t="s">
        <v>298</v>
      </c>
      <c r="G76" t="s">
        <v>43</v>
      </c>
    </row>
    <row r="77" spans="1:7" x14ac:dyDescent="0.3">
      <c r="A77">
        <v>5</v>
      </c>
      <c r="B77" t="s">
        <v>156</v>
      </c>
      <c r="C77" t="s">
        <v>306</v>
      </c>
      <c r="D77" t="s">
        <v>47</v>
      </c>
      <c r="E77" t="str">
        <f t="shared" si="1"/>
        <v>Wolfgang Meyer</v>
      </c>
      <c r="F77" t="s">
        <v>298</v>
      </c>
      <c r="G77" t="s">
        <v>43</v>
      </c>
    </row>
    <row r="78" spans="1:7" x14ac:dyDescent="0.3">
      <c r="A78">
        <v>122</v>
      </c>
      <c r="B78" t="s">
        <v>156</v>
      </c>
      <c r="C78" t="s">
        <v>307</v>
      </c>
      <c r="D78" t="s">
        <v>308</v>
      </c>
      <c r="E78" t="str">
        <f t="shared" si="1"/>
        <v>Jonas Moser</v>
      </c>
      <c r="F78" t="s">
        <v>298</v>
      </c>
      <c r="G78" t="s">
        <v>43</v>
      </c>
    </row>
    <row r="79" spans="1:7" x14ac:dyDescent="0.3">
      <c r="A79">
        <v>1675</v>
      </c>
      <c r="B79" t="s">
        <v>157</v>
      </c>
      <c r="C79" t="s">
        <v>442</v>
      </c>
      <c r="D79" t="s">
        <v>443</v>
      </c>
      <c r="E79" t="str">
        <f t="shared" si="1"/>
        <v>Fabienne Kerst</v>
      </c>
      <c r="F79" t="s">
        <v>298</v>
      </c>
      <c r="G79" t="s">
        <v>43</v>
      </c>
    </row>
    <row r="80" spans="1:7" x14ac:dyDescent="0.3">
      <c r="A80">
        <v>1420</v>
      </c>
      <c r="B80" t="s">
        <v>156</v>
      </c>
      <c r="C80" t="s">
        <v>309</v>
      </c>
      <c r="D80" t="s">
        <v>310</v>
      </c>
      <c r="E80" t="str">
        <f t="shared" si="1"/>
        <v>Lukas Klose</v>
      </c>
      <c r="F80" t="s">
        <v>311</v>
      </c>
      <c r="G80" t="s">
        <v>43</v>
      </c>
    </row>
    <row r="81" spans="1:7" x14ac:dyDescent="0.3">
      <c r="A81">
        <v>943</v>
      </c>
      <c r="B81" t="s">
        <v>156</v>
      </c>
      <c r="C81" t="s">
        <v>54</v>
      </c>
      <c r="D81" t="s">
        <v>312</v>
      </c>
      <c r="E81" t="str">
        <f t="shared" si="1"/>
        <v>Stefan Mai-Gronewold</v>
      </c>
      <c r="F81" t="s">
        <v>311</v>
      </c>
      <c r="G81" t="s">
        <v>43</v>
      </c>
    </row>
    <row r="82" spans="1:7" x14ac:dyDescent="0.3">
      <c r="A82">
        <v>1607</v>
      </c>
      <c r="B82" t="s">
        <v>156</v>
      </c>
      <c r="C82" t="s">
        <v>65</v>
      </c>
      <c r="D82" t="s">
        <v>313</v>
      </c>
      <c r="E82" t="str">
        <f t="shared" si="1"/>
        <v>Sven Mai</v>
      </c>
      <c r="F82" t="s">
        <v>311</v>
      </c>
      <c r="G82" t="s">
        <v>43</v>
      </c>
    </row>
    <row r="83" spans="1:7" x14ac:dyDescent="0.3">
      <c r="A83">
        <v>25</v>
      </c>
      <c r="B83" t="s">
        <v>156</v>
      </c>
      <c r="C83" t="s">
        <v>99</v>
      </c>
      <c r="D83" t="s">
        <v>53</v>
      </c>
      <c r="E83" t="str">
        <f t="shared" si="1"/>
        <v>Bernd Schneider</v>
      </c>
      <c r="F83" t="s">
        <v>311</v>
      </c>
      <c r="G83" t="s">
        <v>43</v>
      </c>
    </row>
    <row r="84" spans="1:7" x14ac:dyDescent="0.3">
      <c r="A84">
        <v>909</v>
      </c>
      <c r="B84" t="s">
        <v>156</v>
      </c>
      <c r="C84" t="s">
        <v>153</v>
      </c>
      <c r="D84" t="s">
        <v>314</v>
      </c>
      <c r="E84" t="str">
        <f t="shared" si="1"/>
        <v>Björn Schrick</v>
      </c>
      <c r="F84" t="s">
        <v>311</v>
      </c>
      <c r="G84" t="s">
        <v>43</v>
      </c>
    </row>
    <row r="85" spans="1:7" x14ac:dyDescent="0.3">
      <c r="A85">
        <v>1285</v>
      </c>
      <c r="B85" t="s">
        <v>156</v>
      </c>
      <c r="C85" t="s">
        <v>315</v>
      </c>
      <c r="D85" t="s">
        <v>314</v>
      </c>
      <c r="E85" t="str">
        <f t="shared" si="1"/>
        <v>Domenic Schrick</v>
      </c>
      <c r="F85" t="s">
        <v>311</v>
      </c>
      <c r="G85" t="s">
        <v>43</v>
      </c>
    </row>
    <row r="86" spans="1:7" x14ac:dyDescent="0.3">
      <c r="A86">
        <v>1418</v>
      </c>
      <c r="B86" t="s">
        <v>156</v>
      </c>
      <c r="C86" t="s">
        <v>316</v>
      </c>
      <c r="D86" t="s">
        <v>317</v>
      </c>
      <c r="E86" t="str">
        <f t="shared" si="1"/>
        <v>René Höpken</v>
      </c>
      <c r="F86" t="s">
        <v>311</v>
      </c>
      <c r="G86" t="s">
        <v>43</v>
      </c>
    </row>
    <row r="87" spans="1:7" x14ac:dyDescent="0.3">
      <c r="A87">
        <v>1289</v>
      </c>
      <c r="B87" t="s">
        <v>156</v>
      </c>
      <c r="C87" t="s">
        <v>278</v>
      </c>
      <c r="D87" t="s">
        <v>318</v>
      </c>
      <c r="E87" t="str">
        <f t="shared" si="1"/>
        <v>Marc Schüller</v>
      </c>
      <c r="F87" t="s">
        <v>311</v>
      </c>
      <c r="G87" t="s">
        <v>43</v>
      </c>
    </row>
    <row r="88" spans="1:7" x14ac:dyDescent="0.3">
      <c r="A88">
        <v>1419</v>
      </c>
      <c r="B88" t="s">
        <v>156</v>
      </c>
      <c r="C88" t="s">
        <v>316</v>
      </c>
      <c r="D88" t="s">
        <v>319</v>
      </c>
      <c r="E88" t="str">
        <f t="shared" si="1"/>
        <v>René Barduna</v>
      </c>
      <c r="F88" t="s">
        <v>311</v>
      </c>
      <c r="G88" t="s">
        <v>43</v>
      </c>
    </row>
    <row r="89" spans="1:7" x14ac:dyDescent="0.3">
      <c r="A89">
        <v>1677</v>
      </c>
      <c r="B89" t="s">
        <v>156</v>
      </c>
      <c r="C89" t="s">
        <v>291</v>
      </c>
      <c r="D89" t="s">
        <v>444</v>
      </c>
      <c r="E89" t="str">
        <f t="shared" si="1"/>
        <v>Edin Korac</v>
      </c>
      <c r="F89" t="s">
        <v>311</v>
      </c>
      <c r="G89" t="s">
        <v>43</v>
      </c>
    </row>
    <row r="90" spans="1:7" x14ac:dyDescent="0.3">
      <c r="A90">
        <v>1678</v>
      </c>
      <c r="B90" t="s">
        <v>156</v>
      </c>
      <c r="C90" t="s">
        <v>445</v>
      </c>
      <c r="D90" t="s">
        <v>446</v>
      </c>
      <c r="E90" t="str">
        <f t="shared" si="1"/>
        <v>Mirko Cerinza</v>
      </c>
      <c r="F90" t="s">
        <v>311</v>
      </c>
      <c r="G90" t="s">
        <v>43</v>
      </c>
    </row>
    <row r="91" spans="1:7" x14ac:dyDescent="0.3">
      <c r="A91">
        <v>1428</v>
      </c>
      <c r="B91" t="s">
        <v>156</v>
      </c>
      <c r="C91" t="s">
        <v>48</v>
      </c>
      <c r="D91" t="s">
        <v>320</v>
      </c>
      <c r="E91" t="str">
        <f t="shared" si="1"/>
        <v>Christian Claaßen</v>
      </c>
      <c r="F91" t="s">
        <v>321</v>
      </c>
      <c r="G91" t="s">
        <v>43</v>
      </c>
    </row>
    <row r="92" spans="1:7" x14ac:dyDescent="0.3">
      <c r="A92">
        <v>1586</v>
      </c>
      <c r="B92" t="s">
        <v>156</v>
      </c>
      <c r="C92" t="s">
        <v>322</v>
      </c>
      <c r="D92" t="s">
        <v>323</v>
      </c>
      <c r="E92" t="str">
        <f t="shared" si="1"/>
        <v>Dimitrios Moustakidis</v>
      </c>
      <c r="F92" t="s">
        <v>321</v>
      </c>
      <c r="G92" t="s">
        <v>43</v>
      </c>
    </row>
    <row r="93" spans="1:7" x14ac:dyDescent="0.3">
      <c r="A93">
        <v>1367</v>
      </c>
      <c r="B93" t="s">
        <v>156</v>
      </c>
      <c r="C93" t="s">
        <v>324</v>
      </c>
      <c r="D93" t="s">
        <v>325</v>
      </c>
      <c r="E93" t="str">
        <f t="shared" si="1"/>
        <v>Piotr Walczak</v>
      </c>
      <c r="F93" t="s">
        <v>321</v>
      </c>
      <c r="G93" t="s">
        <v>43</v>
      </c>
    </row>
    <row r="94" spans="1:7" x14ac:dyDescent="0.3">
      <c r="A94">
        <v>1627</v>
      </c>
      <c r="B94" t="s">
        <v>156</v>
      </c>
      <c r="C94" t="s">
        <v>326</v>
      </c>
      <c r="D94" t="s">
        <v>327</v>
      </c>
      <c r="E94" t="str">
        <f t="shared" si="1"/>
        <v>Marius Kurasch</v>
      </c>
      <c r="F94" t="s">
        <v>321</v>
      </c>
      <c r="G94" t="s">
        <v>43</v>
      </c>
    </row>
    <row r="95" spans="1:7" x14ac:dyDescent="0.3">
      <c r="A95">
        <v>1333</v>
      </c>
      <c r="B95" t="s">
        <v>156</v>
      </c>
      <c r="C95" t="s">
        <v>328</v>
      </c>
      <c r="D95" t="s">
        <v>329</v>
      </c>
      <c r="E95" t="str">
        <f t="shared" si="1"/>
        <v>Zbigniew Bancer</v>
      </c>
      <c r="F95" t="s">
        <v>321</v>
      </c>
      <c r="G95" t="s">
        <v>43</v>
      </c>
    </row>
    <row r="96" spans="1:7" x14ac:dyDescent="0.3">
      <c r="A96">
        <v>1587</v>
      </c>
      <c r="B96" t="s">
        <v>156</v>
      </c>
      <c r="C96" t="s">
        <v>330</v>
      </c>
      <c r="D96" t="s">
        <v>331</v>
      </c>
      <c r="E96" t="str">
        <f t="shared" si="1"/>
        <v>Suleyman Akinci</v>
      </c>
      <c r="F96" t="s">
        <v>321</v>
      </c>
      <c r="G96" t="s">
        <v>43</v>
      </c>
    </row>
    <row r="97" spans="1:7" x14ac:dyDescent="0.3">
      <c r="A97">
        <v>1368</v>
      </c>
      <c r="B97" t="s">
        <v>156</v>
      </c>
      <c r="C97" t="s">
        <v>332</v>
      </c>
      <c r="D97" t="s">
        <v>329</v>
      </c>
      <c r="E97" t="str">
        <f t="shared" si="1"/>
        <v>Slawomir Bancer</v>
      </c>
      <c r="F97" t="s">
        <v>321</v>
      </c>
      <c r="G97" t="s">
        <v>43</v>
      </c>
    </row>
    <row r="98" spans="1:7" x14ac:dyDescent="0.3">
      <c r="A98">
        <v>1597</v>
      </c>
      <c r="B98" t="s">
        <v>156</v>
      </c>
      <c r="C98" t="s">
        <v>42</v>
      </c>
      <c r="D98" t="s">
        <v>333</v>
      </c>
      <c r="E98" t="str">
        <f t="shared" si="1"/>
        <v>Tobias Schulte</v>
      </c>
      <c r="F98" t="s">
        <v>321</v>
      </c>
      <c r="G98" t="s">
        <v>43</v>
      </c>
    </row>
    <row r="99" spans="1:7" x14ac:dyDescent="0.3">
      <c r="A99">
        <v>1448</v>
      </c>
      <c r="B99" t="s">
        <v>156</v>
      </c>
      <c r="C99" t="s">
        <v>42</v>
      </c>
      <c r="D99" t="s">
        <v>334</v>
      </c>
      <c r="E99" t="str">
        <f t="shared" si="1"/>
        <v>Tobias Agatz</v>
      </c>
      <c r="F99" t="s">
        <v>335</v>
      </c>
      <c r="G99" t="s">
        <v>43</v>
      </c>
    </row>
    <row r="100" spans="1:7" x14ac:dyDescent="0.3">
      <c r="A100">
        <v>663</v>
      </c>
      <c r="B100" t="s">
        <v>156</v>
      </c>
      <c r="C100" t="s">
        <v>44</v>
      </c>
      <c r="D100" t="s">
        <v>336</v>
      </c>
      <c r="E100" t="str">
        <f t="shared" si="1"/>
        <v>Klaus Flintrop</v>
      </c>
      <c r="F100" t="s">
        <v>335</v>
      </c>
      <c r="G100" t="s">
        <v>43</v>
      </c>
    </row>
    <row r="101" spans="1:7" x14ac:dyDescent="0.3">
      <c r="A101">
        <v>1449</v>
      </c>
      <c r="B101" t="s">
        <v>157</v>
      </c>
      <c r="C101" t="s">
        <v>337</v>
      </c>
      <c r="D101" t="s">
        <v>338</v>
      </c>
      <c r="E101" t="str">
        <f t="shared" si="1"/>
        <v>Janina Gehrtz</v>
      </c>
      <c r="F101" t="s">
        <v>335</v>
      </c>
      <c r="G101" t="s">
        <v>43</v>
      </c>
    </row>
    <row r="102" spans="1:7" x14ac:dyDescent="0.3">
      <c r="A102">
        <v>1450</v>
      </c>
      <c r="B102" t="s">
        <v>156</v>
      </c>
      <c r="C102" t="s">
        <v>339</v>
      </c>
      <c r="D102" t="s">
        <v>338</v>
      </c>
      <c r="E102" t="str">
        <f t="shared" si="1"/>
        <v>Justin Gehrtz</v>
      </c>
      <c r="F102" t="s">
        <v>335</v>
      </c>
      <c r="G102" t="s">
        <v>43</v>
      </c>
    </row>
    <row r="103" spans="1:7" x14ac:dyDescent="0.3">
      <c r="A103">
        <v>1451</v>
      </c>
      <c r="B103" t="s">
        <v>156</v>
      </c>
      <c r="C103" t="s">
        <v>340</v>
      </c>
      <c r="D103" t="s">
        <v>338</v>
      </c>
      <c r="E103" t="str">
        <f t="shared" si="1"/>
        <v>Udo Gehrtz</v>
      </c>
      <c r="F103" t="s">
        <v>335</v>
      </c>
      <c r="G103" t="s">
        <v>43</v>
      </c>
    </row>
    <row r="104" spans="1:7" x14ac:dyDescent="0.3">
      <c r="A104">
        <v>1452</v>
      </c>
      <c r="B104" t="s">
        <v>156</v>
      </c>
      <c r="C104" t="s">
        <v>45</v>
      </c>
      <c r="D104" t="s">
        <v>341</v>
      </c>
      <c r="E104" t="str">
        <f t="shared" si="1"/>
        <v>Wilfried Pollok</v>
      </c>
      <c r="F104" t="s">
        <v>335</v>
      </c>
      <c r="G104" t="s">
        <v>43</v>
      </c>
    </row>
    <row r="105" spans="1:7" x14ac:dyDescent="0.3">
      <c r="A105">
        <v>1584</v>
      </c>
      <c r="B105" t="s">
        <v>156</v>
      </c>
      <c r="C105" t="s">
        <v>46</v>
      </c>
      <c r="D105" t="s">
        <v>342</v>
      </c>
      <c r="E105" t="str">
        <f t="shared" si="1"/>
        <v>Paul Rothecker</v>
      </c>
      <c r="F105" t="s">
        <v>335</v>
      </c>
      <c r="G105" t="s">
        <v>43</v>
      </c>
    </row>
    <row r="106" spans="1:7" x14ac:dyDescent="0.3">
      <c r="A106">
        <v>1267</v>
      </c>
      <c r="B106" t="s">
        <v>156</v>
      </c>
      <c r="C106" t="s">
        <v>100</v>
      </c>
      <c r="D106" t="s">
        <v>343</v>
      </c>
      <c r="E106" t="str">
        <f t="shared" si="1"/>
        <v>Marco Heuchemer</v>
      </c>
      <c r="F106" t="s">
        <v>344</v>
      </c>
      <c r="G106" t="s">
        <v>43</v>
      </c>
    </row>
    <row r="107" spans="1:7" x14ac:dyDescent="0.3">
      <c r="A107">
        <v>1266</v>
      </c>
      <c r="B107" t="s">
        <v>156</v>
      </c>
      <c r="C107" t="s">
        <v>125</v>
      </c>
      <c r="D107" t="s">
        <v>345</v>
      </c>
      <c r="E107" t="str">
        <f t="shared" si="1"/>
        <v>Daniel Schlösser</v>
      </c>
      <c r="F107" t="s">
        <v>344</v>
      </c>
      <c r="G107" t="s">
        <v>43</v>
      </c>
    </row>
    <row r="108" spans="1:7" x14ac:dyDescent="0.3">
      <c r="A108">
        <v>1268</v>
      </c>
      <c r="B108" t="s">
        <v>156</v>
      </c>
      <c r="C108" t="s">
        <v>278</v>
      </c>
      <c r="D108" t="s">
        <v>346</v>
      </c>
      <c r="E108" t="str">
        <f t="shared" si="1"/>
        <v>Marc Jun</v>
      </c>
      <c r="F108" t="s">
        <v>344</v>
      </c>
      <c r="G108" t="s">
        <v>43</v>
      </c>
    </row>
    <row r="109" spans="1:7" x14ac:dyDescent="0.3">
      <c r="A109">
        <v>994</v>
      </c>
      <c r="B109" t="s">
        <v>156</v>
      </c>
      <c r="C109" t="s">
        <v>278</v>
      </c>
      <c r="D109" t="s">
        <v>127</v>
      </c>
      <c r="E109" t="str">
        <f t="shared" si="1"/>
        <v>Marc Herzog</v>
      </c>
      <c r="F109" t="s">
        <v>344</v>
      </c>
      <c r="G109" t="s">
        <v>43</v>
      </c>
    </row>
    <row r="110" spans="1:7" x14ac:dyDescent="0.3">
      <c r="A110">
        <v>1265</v>
      </c>
      <c r="B110" t="s">
        <v>156</v>
      </c>
      <c r="C110" t="s">
        <v>316</v>
      </c>
      <c r="D110" t="s">
        <v>347</v>
      </c>
      <c r="E110" t="str">
        <f t="shared" si="1"/>
        <v>René Attenberger</v>
      </c>
      <c r="F110" t="s">
        <v>344</v>
      </c>
      <c r="G110" t="s">
        <v>43</v>
      </c>
    </row>
    <row r="111" spans="1:7" x14ac:dyDescent="0.3">
      <c r="A111">
        <v>1271</v>
      </c>
      <c r="B111" t="s">
        <v>156</v>
      </c>
      <c r="C111" t="s">
        <v>126</v>
      </c>
      <c r="D111" t="s">
        <v>201</v>
      </c>
      <c r="E111" t="str">
        <f t="shared" si="1"/>
        <v>Martin Schorn</v>
      </c>
      <c r="F111" t="s">
        <v>344</v>
      </c>
      <c r="G111" t="s">
        <v>43</v>
      </c>
    </row>
    <row r="112" spans="1:7" x14ac:dyDescent="0.3">
      <c r="A112">
        <v>1477</v>
      </c>
      <c r="B112" t="s">
        <v>156</v>
      </c>
      <c r="C112" t="s">
        <v>100</v>
      </c>
      <c r="D112" t="s">
        <v>348</v>
      </c>
      <c r="E112" t="str">
        <f t="shared" si="1"/>
        <v>Marco Gansel</v>
      </c>
      <c r="F112" t="s">
        <v>344</v>
      </c>
      <c r="G112" t="s">
        <v>43</v>
      </c>
    </row>
    <row r="113" spans="1:7" x14ac:dyDescent="0.3">
      <c r="A113">
        <v>1302</v>
      </c>
      <c r="B113" t="s">
        <v>156</v>
      </c>
      <c r="C113" t="s">
        <v>349</v>
      </c>
      <c r="D113" t="s">
        <v>350</v>
      </c>
      <c r="E113" t="str">
        <f t="shared" si="1"/>
        <v>Jens Christian Horn</v>
      </c>
      <c r="F113" t="s">
        <v>344</v>
      </c>
      <c r="G113" t="s">
        <v>43</v>
      </c>
    </row>
    <row r="114" spans="1:7" x14ac:dyDescent="0.3">
      <c r="A114">
        <v>1118</v>
      </c>
      <c r="B114" t="s">
        <v>156</v>
      </c>
      <c r="C114" t="s">
        <v>58</v>
      </c>
      <c r="D114" t="s">
        <v>351</v>
      </c>
      <c r="E114" t="str">
        <f t="shared" si="1"/>
        <v>Sebastian Brandt</v>
      </c>
      <c r="F114" t="s">
        <v>344</v>
      </c>
      <c r="G114" t="s">
        <v>43</v>
      </c>
    </row>
    <row r="115" spans="1:7" x14ac:dyDescent="0.3">
      <c r="A115">
        <v>1464</v>
      </c>
      <c r="B115" t="s">
        <v>156</v>
      </c>
      <c r="C115" t="s">
        <v>352</v>
      </c>
      <c r="D115" t="s">
        <v>353</v>
      </c>
      <c r="E115" t="str">
        <f t="shared" si="1"/>
        <v>Richard Mittler</v>
      </c>
      <c r="F115" t="s">
        <v>344</v>
      </c>
      <c r="G115" t="s">
        <v>43</v>
      </c>
    </row>
    <row r="116" spans="1:7" x14ac:dyDescent="0.3">
      <c r="A116">
        <v>1435</v>
      </c>
      <c r="B116" t="s">
        <v>156</v>
      </c>
      <c r="C116" t="s">
        <v>354</v>
      </c>
      <c r="D116" t="s">
        <v>355</v>
      </c>
      <c r="E116" t="str">
        <f t="shared" si="1"/>
        <v>Heiko Modemann</v>
      </c>
      <c r="F116" t="s">
        <v>344</v>
      </c>
      <c r="G116" t="s">
        <v>43</v>
      </c>
    </row>
    <row r="117" spans="1:7" x14ac:dyDescent="0.3">
      <c r="A117">
        <v>1270</v>
      </c>
      <c r="B117" t="s">
        <v>156</v>
      </c>
      <c r="C117" t="s">
        <v>75</v>
      </c>
      <c r="D117" t="s">
        <v>346</v>
      </c>
      <c r="E117" t="str">
        <f t="shared" si="1"/>
        <v>Dennis Jun</v>
      </c>
      <c r="F117" t="s">
        <v>344</v>
      </c>
      <c r="G117" t="s">
        <v>43</v>
      </c>
    </row>
    <row r="118" spans="1:7" x14ac:dyDescent="0.3">
      <c r="A118">
        <v>1681</v>
      </c>
      <c r="B118" t="s">
        <v>156</v>
      </c>
      <c r="C118" t="s">
        <v>447</v>
      </c>
      <c r="D118" t="s">
        <v>448</v>
      </c>
      <c r="E118" t="str">
        <f t="shared" si="1"/>
        <v>Christopher Plume</v>
      </c>
      <c r="F118" t="s">
        <v>344</v>
      </c>
      <c r="G118" t="s">
        <v>43</v>
      </c>
    </row>
    <row r="119" spans="1:7" x14ac:dyDescent="0.3">
      <c r="A119">
        <v>796</v>
      </c>
      <c r="B119" t="s">
        <v>156</v>
      </c>
      <c r="C119" t="s">
        <v>92</v>
      </c>
      <c r="D119" t="s">
        <v>356</v>
      </c>
      <c r="E119" t="str">
        <f t="shared" si="1"/>
        <v>Dirk Nix</v>
      </c>
      <c r="F119" t="s">
        <v>357</v>
      </c>
      <c r="G119" t="s">
        <v>43</v>
      </c>
    </row>
    <row r="120" spans="1:7" x14ac:dyDescent="0.3">
      <c r="A120">
        <v>942</v>
      </c>
      <c r="B120" t="s">
        <v>156</v>
      </c>
      <c r="C120" t="s">
        <v>282</v>
      </c>
      <c r="D120" t="s">
        <v>358</v>
      </c>
      <c r="E120" t="str">
        <f t="shared" si="1"/>
        <v>Thomas Kleinen</v>
      </c>
      <c r="F120" t="s">
        <v>357</v>
      </c>
      <c r="G120" t="s">
        <v>43</v>
      </c>
    </row>
    <row r="121" spans="1:7" x14ac:dyDescent="0.3">
      <c r="A121">
        <v>1618</v>
      </c>
      <c r="B121" t="s">
        <v>156</v>
      </c>
      <c r="C121" t="s">
        <v>98</v>
      </c>
      <c r="D121" t="s">
        <v>359</v>
      </c>
      <c r="E121" t="str">
        <f t="shared" si="1"/>
        <v>Stephan Osygus</v>
      </c>
      <c r="F121" t="s">
        <v>357</v>
      </c>
      <c r="G121" t="s">
        <v>43</v>
      </c>
    </row>
    <row r="122" spans="1:7" x14ac:dyDescent="0.3">
      <c r="A122">
        <v>1412</v>
      </c>
      <c r="B122" t="s">
        <v>156</v>
      </c>
      <c r="C122" t="s">
        <v>360</v>
      </c>
      <c r="D122" t="s">
        <v>361</v>
      </c>
      <c r="E122" t="str">
        <f t="shared" si="1"/>
        <v>Gustavo Campobasso</v>
      </c>
      <c r="F122" t="s">
        <v>357</v>
      </c>
      <c r="G122" t="s">
        <v>43</v>
      </c>
    </row>
    <row r="123" spans="1:7" x14ac:dyDescent="0.3">
      <c r="A123">
        <v>1353</v>
      </c>
      <c r="B123" t="s">
        <v>156</v>
      </c>
      <c r="C123" t="s">
        <v>362</v>
      </c>
      <c r="D123" t="s">
        <v>363</v>
      </c>
      <c r="E123" t="str">
        <f t="shared" si="1"/>
        <v>Karl-Heinz  Scholz</v>
      </c>
      <c r="F123" t="s">
        <v>357</v>
      </c>
      <c r="G123" t="s">
        <v>43</v>
      </c>
    </row>
    <row r="124" spans="1:7" x14ac:dyDescent="0.3">
      <c r="A124">
        <v>1659</v>
      </c>
      <c r="B124" t="s">
        <v>156</v>
      </c>
      <c r="C124" t="s">
        <v>364</v>
      </c>
      <c r="D124" t="s">
        <v>359</v>
      </c>
      <c r="E124" t="str">
        <f t="shared" si="1"/>
        <v>Nino Manuel Osygus</v>
      </c>
      <c r="F124" t="s">
        <v>357</v>
      </c>
      <c r="G124" t="s">
        <v>43</v>
      </c>
    </row>
    <row r="125" spans="1:7" x14ac:dyDescent="0.3">
      <c r="A125">
        <v>953</v>
      </c>
      <c r="B125" t="s">
        <v>156</v>
      </c>
      <c r="C125" t="s">
        <v>51</v>
      </c>
      <c r="D125" t="s">
        <v>365</v>
      </c>
      <c r="E125" t="str">
        <f t="shared" si="1"/>
        <v>Michael Schneickert</v>
      </c>
      <c r="F125" t="s">
        <v>357</v>
      </c>
      <c r="G125" t="s">
        <v>43</v>
      </c>
    </row>
    <row r="126" spans="1:7" x14ac:dyDescent="0.3">
      <c r="A126">
        <v>1186</v>
      </c>
      <c r="B126" t="s">
        <v>156</v>
      </c>
      <c r="C126" t="s">
        <v>366</v>
      </c>
      <c r="D126" t="s">
        <v>367</v>
      </c>
      <c r="E126" t="str">
        <f t="shared" si="1"/>
        <v>Gregor Niedworok</v>
      </c>
      <c r="F126" t="s">
        <v>357</v>
      </c>
      <c r="G126" t="s">
        <v>43</v>
      </c>
    </row>
    <row r="127" spans="1:7" x14ac:dyDescent="0.3">
      <c r="A127">
        <v>1258</v>
      </c>
      <c r="B127" t="s">
        <v>157</v>
      </c>
      <c r="C127" t="s">
        <v>368</v>
      </c>
      <c r="D127" t="s">
        <v>369</v>
      </c>
      <c r="E127" t="str">
        <f t="shared" si="1"/>
        <v>Nathalie Kötter</v>
      </c>
      <c r="F127" t="s">
        <v>357</v>
      </c>
      <c r="G127" t="s">
        <v>43</v>
      </c>
    </row>
    <row r="128" spans="1:7" x14ac:dyDescent="0.3">
      <c r="A128">
        <v>1088</v>
      </c>
      <c r="B128" t="s">
        <v>156</v>
      </c>
      <c r="C128" t="s">
        <v>370</v>
      </c>
      <c r="D128" t="s">
        <v>369</v>
      </c>
      <c r="E128" t="str">
        <f t="shared" si="1"/>
        <v>Marcus Kötter</v>
      </c>
      <c r="F128" t="s">
        <v>357</v>
      </c>
      <c r="G128" t="s">
        <v>43</v>
      </c>
    </row>
    <row r="129" spans="1:7" x14ac:dyDescent="0.3">
      <c r="A129">
        <v>1169</v>
      </c>
      <c r="B129" t="s">
        <v>156</v>
      </c>
      <c r="C129" t="s">
        <v>62</v>
      </c>
      <c r="D129" t="s">
        <v>371</v>
      </c>
      <c r="E129" t="str">
        <f t="shared" si="1"/>
        <v>Patrick Prill</v>
      </c>
      <c r="F129" t="s">
        <v>357</v>
      </c>
      <c r="G129" t="s">
        <v>43</v>
      </c>
    </row>
    <row r="130" spans="1:7" x14ac:dyDescent="0.3">
      <c r="A130">
        <v>1469</v>
      </c>
      <c r="B130" t="s">
        <v>156</v>
      </c>
      <c r="C130" t="s">
        <v>372</v>
      </c>
      <c r="D130" t="s">
        <v>373</v>
      </c>
      <c r="E130" t="str">
        <f t="shared" ref="E130:E193" si="2">C130&amp;" "&amp;D130</f>
        <v>Noah Goudinoudis</v>
      </c>
      <c r="F130" t="s">
        <v>374</v>
      </c>
      <c r="G130" t="s">
        <v>43</v>
      </c>
    </row>
    <row r="131" spans="1:7" x14ac:dyDescent="0.3">
      <c r="A131">
        <v>993</v>
      </c>
      <c r="B131" t="s">
        <v>156</v>
      </c>
      <c r="C131" t="s">
        <v>72</v>
      </c>
      <c r="D131" t="s">
        <v>375</v>
      </c>
      <c r="E131" t="str">
        <f t="shared" si="2"/>
        <v>Ralf Kempf</v>
      </c>
      <c r="F131" t="s">
        <v>374</v>
      </c>
      <c r="G131" t="s">
        <v>43</v>
      </c>
    </row>
    <row r="132" spans="1:7" x14ac:dyDescent="0.3">
      <c r="A132">
        <v>450</v>
      </c>
      <c r="B132" t="s">
        <v>156</v>
      </c>
      <c r="C132" t="s">
        <v>89</v>
      </c>
      <c r="D132" t="s">
        <v>303</v>
      </c>
      <c r="E132" t="str">
        <f t="shared" si="2"/>
        <v>Andreas Kraus</v>
      </c>
      <c r="F132" t="s">
        <v>374</v>
      </c>
      <c r="G132" t="s">
        <v>43</v>
      </c>
    </row>
    <row r="133" spans="1:7" x14ac:dyDescent="0.3">
      <c r="A133">
        <v>857</v>
      </c>
      <c r="B133" t="s">
        <v>156</v>
      </c>
      <c r="C133" t="s">
        <v>101</v>
      </c>
      <c r="D133" t="s">
        <v>378</v>
      </c>
      <c r="E133" t="str">
        <f t="shared" si="2"/>
        <v>David While</v>
      </c>
      <c r="F133" t="s">
        <v>374</v>
      </c>
      <c r="G133" t="s">
        <v>43</v>
      </c>
    </row>
    <row r="134" spans="1:7" x14ac:dyDescent="0.3">
      <c r="A134">
        <v>1663</v>
      </c>
      <c r="B134" t="s">
        <v>156</v>
      </c>
      <c r="C134" t="s">
        <v>379</v>
      </c>
      <c r="D134" t="s">
        <v>50</v>
      </c>
      <c r="E134" t="str">
        <f t="shared" si="2"/>
        <v>Uwe Schmitz</v>
      </c>
      <c r="F134" t="s">
        <v>374</v>
      </c>
      <c r="G134" t="s">
        <v>43</v>
      </c>
    </row>
    <row r="135" spans="1:7" x14ac:dyDescent="0.3">
      <c r="A135">
        <v>1662</v>
      </c>
      <c r="B135" t="s">
        <v>156</v>
      </c>
      <c r="C135" t="s">
        <v>380</v>
      </c>
      <c r="D135" t="s">
        <v>373</v>
      </c>
      <c r="E135" t="str">
        <f t="shared" si="2"/>
        <v>Elias Goudinoudis</v>
      </c>
      <c r="F135" t="s">
        <v>374</v>
      </c>
      <c r="G135" t="s">
        <v>43</v>
      </c>
    </row>
    <row r="136" spans="1:7" x14ac:dyDescent="0.3">
      <c r="A136">
        <v>963</v>
      </c>
      <c r="B136" t="s">
        <v>156</v>
      </c>
      <c r="C136" t="s">
        <v>381</v>
      </c>
      <c r="D136" t="s">
        <v>53</v>
      </c>
      <c r="E136" t="str">
        <f t="shared" si="2"/>
        <v>Günter Schneider</v>
      </c>
      <c r="F136" t="s">
        <v>374</v>
      </c>
      <c r="G136" t="s">
        <v>43</v>
      </c>
    </row>
    <row r="137" spans="1:7" x14ac:dyDescent="0.3">
      <c r="A137">
        <v>1453</v>
      </c>
      <c r="B137" t="s">
        <v>156</v>
      </c>
      <c r="C137" t="s">
        <v>382</v>
      </c>
      <c r="D137" t="s">
        <v>383</v>
      </c>
      <c r="E137" t="str">
        <f t="shared" si="2"/>
        <v>Marko Deitz</v>
      </c>
      <c r="F137" t="s">
        <v>384</v>
      </c>
      <c r="G137" t="s">
        <v>43</v>
      </c>
    </row>
    <row r="138" spans="1:7" x14ac:dyDescent="0.3">
      <c r="A138">
        <v>954</v>
      </c>
      <c r="B138" t="s">
        <v>156</v>
      </c>
      <c r="C138" t="s">
        <v>98</v>
      </c>
      <c r="D138" t="s">
        <v>385</v>
      </c>
      <c r="E138" t="str">
        <f t="shared" si="2"/>
        <v>Stephan Voigtländer</v>
      </c>
      <c r="F138" t="s">
        <v>384</v>
      </c>
      <c r="G138" t="s">
        <v>43</v>
      </c>
    </row>
    <row r="139" spans="1:7" x14ac:dyDescent="0.3">
      <c r="A139">
        <v>1599</v>
      </c>
      <c r="B139" t="s">
        <v>156</v>
      </c>
      <c r="C139" t="s">
        <v>376</v>
      </c>
      <c r="D139" t="s">
        <v>386</v>
      </c>
      <c r="E139" t="str">
        <f t="shared" si="2"/>
        <v>Tim Mayer</v>
      </c>
      <c r="F139" t="s">
        <v>384</v>
      </c>
      <c r="G139" t="s">
        <v>43</v>
      </c>
    </row>
    <row r="140" spans="1:7" x14ac:dyDescent="0.3">
      <c r="A140">
        <v>462</v>
      </c>
      <c r="B140" t="s">
        <v>156</v>
      </c>
      <c r="C140" t="s">
        <v>89</v>
      </c>
      <c r="D140" t="s">
        <v>387</v>
      </c>
      <c r="E140" t="str">
        <f t="shared" si="2"/>
        <v>Andreas Roscheck</v>
      </c>
      <c r="F140" t="s">
        <v>384</v>
      </c>
      <c r="G140" t="s">
        <v>43</v>
      </c>
    </row>
    <row r="141" spans="1:7" x14ac:dyDescent="0.3">
      <c r="A141">
        <v>1171</v>
      </c>
      <c r="B141" t="s">
        <v>156</v>
      </c>
      <c r="C141" t="s">
        <v>42</v>
      </c>
      <c r="D141" t="s">
        <v>388</v>
      </c>
      <c r="E141" t="str">
        <f t="shared" si="2"/>
        <v>Tobias Hoppe</v>
      </c>
      <c r="F141" t="s">
        <v>384</v>
      </c>
      <c r="G141" t="s">
        <v>43</v>
      </c>
    </row>
    <row r="142" spans="1:7" x14ac:dyDescent="0.3">
      <c r="A142">
        <v>1560</v>
      </c>
      <c r="B142" t="s">
        <v>157</v>
      </c>
      <c r="C142" t="s">
        <v>389</v>
      </c>
      <c r="D142" t="s">
        <v>390</v>
      </c>
      <c r="E142" t="str">
        <f t="shared" si="2"/>
        <v>Iris Lüdtke</v>
      </c>
      <c r="F142" t="s">
        <v>384</v>
      </c>
      <c r="G142" t="s">
        <v>43</v>
      </c>
    </row>
    <row r="143" spans="1:7" x14ac:dyDescent="0.3">
      <c r="A143">
        <v>1457</v>
      </c>
      <c r="B143" t="s">
        <v>156</v>
      </c>
      <c r="C143" t="s">
        <v>68</v>
      </c>
      <c r="D143" t="s">
        <v>391</v>
      </c>
      <c r="E143" t="str">
        <f t="shared" si="2"/>
        <v>Jochen Szymanski</v>
      </c>
      <c r="F143" t="s">
        <v>384</v>
      </c>
      <c r="G143" t="s">
        <v>43</v>
      </c>
    </row>
    <row r="144" spans="1:7" x14ac:dyDescent="0.3">
      <c r="A144">
        <v>808</v>
      </c>
      <c r="B144" t="s">
        <v>157</v>
      </c>
      <c r="C144" t="s">
        <v>392</v>
      </c>
      <c r="D144" t="s">
        <v>393</v>
      </c>
      <c r="E144" t="str">
        <f t="shared" si="2"/>
        <v>Nora Körsgen</v>
      </c>
      <c r="F144" t="s">
        <v>384</v>
      </c>
      <c r="G144" t="s">
        <v>43</v>
      </c>
    </row>
    <row r="145" spans="1:7" x14ac:dyDescent="0.3">
      <c r="A145">
        <v>1136</v>
      </c>
      <c r="B145" t="s">
        <v>156</v>
      </c>
      <c r="C145" t="s">
        <v>42</v>
      </c>
      <c r="D145" t="s">
        <v>394</v>
      </c>
      <c r="E145" t="str">
        <f t="shared" si="2"/>
        <v>Tobias Krell</v>
      </c>
      <c r="F145" t="s">
        <v>395</v>
      </c>
      <c r="G145" t="s">
        <v>43</v>
      </c>
    </row>
    <row r="146" spans="1:7" x14ac:dyDescent="0.3">
      <c r="A146">
        <v>1562</v>
      </c>
      <c r="B146" t="s">
        <v>156</v>
      </c>
      <c r="C146" t="s">
        <v>396</v>
      </c>
      <c r="D146" t="s">
        <v>397</v>
      </c>
      <c r="E146" t="str">
        <f t="shared" si="2"/>
        <v>Philipp Severin</v>
      </c>
      <c r="F146" t="s">
        <v>395</v>
      </c>
      <c r="G146" t="s">
        <v>43</v>
      </c>
    </row>
    <row r="147" spans="1:7" x14ac:dyDescent="0.3">
      <c r="A147">
        <v>1303</v>
      </c>
      <c r="B147" t="s">
        <v>156</v>
      </c>
      <c r="C147" t="s">
        <v>90</v>
      </c>
      <c r="D147" t="s">
        <v>398</v>
      </c>
      <c r="E147" t="str">
        <f t="shared" si="2"/>
        <v>Holger Kaul</v>
      </c>
      <c r="F147" t="s">
        <v>395</v>
      </c>
      <c r="G147" t="s">
        <v>43</v>
      </c>
    </row>
    <row r="148" spans="1:7" x14ac:dyDescent="0.3">
      <c r="A148">
        <v>1304</v>
      </c>
      <c r="B148" t="s">
        <v>157</v>
      </c>
      <c r="C148" t="s">
        <v>399</v>
      </c>
      <c r="D148" t="s">
        <v>398</v>
      </c>
      <c r="E148" t="str">
        <f t="shared" si="2"/>
        <v>Maritta Kaul</v>
      </c>
      <c r="F148" t="s">
        <v>395</v>
      </c>
      <c r="G148" t="s">
        <v>43</v>
      </c>
    </row>
    <row r="149" spans="1:7" x14ac:dyDescent="0.3">
      <c r="A149">
        <v>1471</v>
      </c>
      <c r="B149" t="s">
        <v>156</v>
      </c>
      <c r="C149" t="s">
        <v>282</v>
      </c>
      <c r="D149" t="s">
        <v>400</v>
      </c>
      <c r="E149" t="str">
        <f t="shared" si="2"/>
        <v>Thomas Lier</v>
      </c>
      <c r="F149" t="s">
        <v>395</v>
      </c>
      <c r="G149" t="s">
        <v>43</v>
      </c>
    </row>
    <row r="150" spans="1:7" x14ac:dyDescent="0.3">
      <c r="A150">
        <v>895</v>
      </c>
      <c r="B150" t="s">
        <v>156</v>
      </c>
      <c r="C150" t="s">
        <v>48</v>
      </c>
      <c r="D150" t="s">
        <v>401</v>
      </c>
      <c r="E150" t="str">
        <f t="shared" si="2"/>
        <v>Christian Franke</v>
      </c>
      <c r="F150" t="s">
        <v>395</v>
      </c>
      <c r="G150" t="s">
        <v>43</v>
      </c>
    </row>
    <row r="151" spans="1:7" x14ac:dyDescent="0.3">
      <c r="A151">
        <v>1467</v>
      </c>
      <c r="B151" t="s">
        <v>156</v>
      </c>
      <c r="C151" t="s">
        <v>89</v>
      </c>
      <c r="D151" t="s">
        <v>402</v>
      </c>
      <c r="E151" t="str">
        <f t="shared" si="2"/>
        <v>Andreas Jüdt</v>
      </c>
      <c r="F151" t="s">
        <v>395</v>
      </c>
      <c r="G151" t="s">
        <v>43</v>
      </c>
    </row>
    <row r="152" spans="1:7" x14ac:dyDescent="0.3">
      <c r="A152">
        <v>1389</v>
      </c>
      <c r="B152" t="s">
        <v>156</v>
      </c>
      <c r="C152" t="s">
        <v>51</v>
      </c>
      <c r="D152" t="s">
        <v>91</v>
      </c>
      <c r="E152" t="str">
        <f t="shared" si="2"/>
        <v>Michael Menzel</v>
      </c>
      <c r="F152" t="s">
        <v>395</v>
      </c>
      <c r="G152" t="s">
        <v>43</v>
      </c>
    </row>
    <row r="153" spans="1:7" x14ac:dyDescent="0.3">
      <c r="A153">
        <v>1160</v>
      </c>
      <c r="B153" t="s">
        <v>156</v>
      </c>
      <c r="C153" t="s">
        <v>403</v>
      </c>
      <c r="D153" t="s">
        <v>404</v>
      </c>
      <c r="E153" t="str">
        <f t="shared" si="2"/>
        <v>Oliver Vos</v>
      </c>
      <c r="F153" t="s">
        <v>395</v>
      </c>
      <c r="G153" t="s">
        <v>43</v>
      </c>
    </row>
    <row r="154" spans="1:7" x14ac:dyDescent="0.3">
      <c r="A154">
        <v>1664</v>
      </c>
      <c r="B154" t="s">
        <v>157</v>
      </c>
      <c r="C154" t="s">
        <v>405</v>
      </c>
      <c r="D154" t="s">
        <v>406</v>
      </c>
      <c r="E154" t="str">
        <f t="shared" si="2"/>
        <v>Anika Fischer</v>
      </c>
      <c r="F154" t="s">
        <v>395</v>
      </c>
      <c r="G154" t="s">
        <v>43</v>
      </c>
    </row>
    <row r="155" spans="1:7" x14ac:dyDescent="0.3">
      <c r="A155">
        <v>1679</v>
      </c>
      <c r="B155" t="s">
        <v>156</v>
      </c>
      <c r="C155" t="s">
        <v>449</v>
      </c>
      <c r="D155" t="s">
        <v>450</v>
      </c>
      <c r="E155" t="str">
        <f t="shared" si="2"/>
        <v>Manuel Colling</v>
      </c>
      <c r="F155" t="s">
        <v>395</v>
      </c>
      <c r="G155" t="s">
        <v>43</v>
      </c>
    </row>
    <row r="156" spans="1:7" x14ac:dyDescent="0.3">
      <c r="A156">
        <v>973</v>
      </c>
      <c r="B156" t="s">
        <v>157</v>
      </c>
      <c r="C156" t="s">
        <v>407</v>
      </c>
      <c r="D156" t="s">
        <v>408</v>
      </c>
      <c r="E156" t="str">
        <f t="shared" si="2"/>
        <v>Marita Hermes</v>
      </c>
      <c r="F156" t="s">
        <v>409</v>
      </c>
      <c r="G156" t="s">
        <v>43</v>
      </c>
    </row>
    <row r="157" spans="1:7" x14ac:dyDescent="0.3">
      <c r="A157">
        <v>1234</v>
      </c>
      <c r="B157" t="s">
        <v>156</v>
      </c>
      <c r="C157" t="s">
        <v>44</v>
      </c>
      <c r="D157" t="s">
        <v>408</v>
      </c>
      <c r="E157" t="str">
        <f t="shared" si="2"/>
        <v>Klaus Hermes</v>
      </c>
      <c r="F157" t="s">
        <v>409</v>
      </c>
      <c r="G157" t="s">
        <v>43</v>
      </c>
    </row>
    <row r="158" spans="1:7" x14ac:dyDescent="0.3">
      <c r="A158">
        <v>1622</v>
      </c>
      <c r="B158" t="s">
        <v>156</v>
      </c>
      <c r="C158" t="s">
        <v>410</v>
      </c>
      <c r="D158" t="s">
        <v>411</v>
      </c>
      <c r="E158" t="str">
        <f t="shared" si="2"/>
        <v>Ersild Sharra</v>
      </c>
      <c r="F158" t="s">
        <v>409</v>
      </c>
      <c r="G158" t="s">
        <v>43</v>
      </c>
    </row>
    <row r="159" spans="1:7" x14ac:dyDescent="0.3">
      <c r="A159">
        <v>484</v>
      </c>
      <c r="B159" t="s">
        <v>156</v>
      </c>
      <c r="C159" t="s">
        <v>51</v>
      </c>
      <c r="D159" t="s">
        <v>412</v>
      </c>
      <c r="E159" t="str">
        <f t="shared" si="2"/>
        <v>Michael Vollbach</v>
      </c>
      <c r="F159" t="s">
        <v>409</v>
      </c>
      <c r="G159" t="s">
        <v>43</v>
      </c>
    </row>
    <row r="160" spans="1:7" x14ac:dyDescent="0.3">
      <c r="A160">
        <v>483</v>
      </c>
      <c r="B160" t="s">
        <v>156</v>
      </c>
      <c r="C160" t="s">
        <v>101</v>
      </c>
      <c r="D160" t="s">
        <v>451</v>
      </c>
      <c r="E160" t="str">
        <f t="shared" si="2"/>
        <v>David Meißner</v>
      </c>
      <c r="F160" t="s">
        <v>409</v>
      </c>
      <c r="G160" t="s">
        <v>438</v>
      </c>
    </row>
    <row r="161" spans="1:7" x14ac:dyDescent="0.3">
      <c r="A161">
        <v>1682</v>
      </c>
      <c r="B161" t="s">
        <v>156</v>
      </c>
      <c r="C161" t="s">
        <v>379</v>
      </c>
      <c r="D161" s="28" t="s">
        <v>452</v>
      </c>
      <c r="E161" t="str">
        <f t="shared" si="2"/>
        <v>Uwe Scholysek</v>
      </c>
      <c r="F161" t="s">
        <v>409</v>
      </c>
      <c r="G161" t="s">
        <v>43</v>
      </c>
    </row>
    <row r="162" spans="1:7" x14ac:dyDescent="0.3">
      <c r="A162">
        <v>1666</v>
      </c>
      <c r="B162" t="s">
        <v>156</v>
      </c>
      <c r="C162" t="s">
        <v>88</v>
      </c>
      <c r="D162" s="28" t="s">
        <v>84</v>
      </c>
      <c r="E162" t="str">
        <f t="shared" si="2"/>
        <v>Markus Schmidt</v>
      </c>
      <c r="F162" t="s">
        <v>409</v>
      </c>
      <c r="G162" t="s">
        <v>43</v>
      </c>
    </row>
    <row r="163" spans="1:7" x14ac:dyDescent="0.3">
      <c r="A163">
        <v>1667</v>
      </c>
      <c r="B163" t="s">
        <v>156</v>
      </c>
      <c r="C163" t="s">
        <v>65</v>
      </c>
      <c r="D163" s="28" t="s">
        <v>413</v>
      </c>
      <c r="E163" t="str">
        <f t="shared" si="2"/>
        <v>Sven Köntges</v>
      </c>
      <c r="F163" t="s">
        <v>409</v>
      </c>
      <c r="G163" t="s">
        <v>43</v>
      </c>
    </row>
    <row r="164" spans="1:7" x14ac:dyDescent="0.3">
      <c r="A164">
        <v>1683</v>
      </c>
      <c r="B164" t="s">
        <v>156</v>
      </c>
      <c r="C164" t="s">
        <v>453</v>
      </c>
      <c r="D164" s="28" t="s">
        <v>454</v>
      </c>
      <c r="E164" t="str">
        <f t="shared" si="2"/>
        <v>Thorsten Mähnert</v>
      </c>
      <c r="F164" t="s">
        <v>409</v>
      </c>
      <c r="G164" t="s">
        <v>43</v>
      </c>
    </row>
    <row r="165" spans="1:7" x14ac:dyDescent="0.3">
      <c r="A165">
        <v>1689</v>
      </c>
      <c r="B165" t="s">
        <v>156</v>
      </c>
      <c r="C165" t="s">
        <v>258</v>
      </c>
      <c r="D165" s="28" t="s">
        <v>155</v>
      </c>
      <c r="E165" t="str">
        <f t="shared" si="2"/>
        <v>Sascha Vopel</v>
      </c>
      <c r="F165" t="s">
        <v>409</v>
      </c>
      <c r="G165" t="s">
        <v>43</v>
      </c>
    </row>
    <row r="166" spans="1:7" x14ac:dyDescent="0.3">
      <c r="A166">
        <v>1651</v>
      </c>
      <c r="B166" t="s">
        <v>156</v>
      </c>
      <c r="C166" t="s">
        <v>414</v>
      </c>
      <c r="D166" s="28" t="s">
        <v>415</v>
      </c>
      <c r="E166" t="str">
        <f t="shared" si="2"/>
        <v>Albion Aliji</v>
      </c>
      <c r="F166" t="s">
        <v>416</v>
      </c>
      <c r="G166" t="s">
        <v>43</v>
      </c>
    </row>
    <row r="167" spans="1:7" x14ac:dyDescent="0.3">
      <c r="A167">
        <v>252</v>
      </c>
      <c r="B167" t="s">
        <v>156</v>
      </c>
      <c r="C167" t="s">
        <v>270</v>
      </c>
      <c r="D167" s="28" t="s">
        <v>417</v>
      </c>
      <c r="E167" t="str">
        <f t="shared" si="2"/>
        <v>Volker Berz</v>
      </c>
      <c r="F167" t="s">
        <v>416</v>
      </c>
      <c r="G167" t="s">
        <v>43</v>
      </c>
    </row>
    <row r="168" spans="1:7" x14ac:dyDescent="0.3">
      <c r="A168">
        <v>1409</v>
      </c>
      <c r="B168" t="s">
        <v>156</v>
      </c>
      <c r="C168" t="s">
        <v>125</v>
      </c>
      <c r="D168" s="28" t="s">
        <v>418</v>
      </c>
      <c r="E168" t="str">
        <f t="shared" si="2"/>
        <v>Daniel Breuer</v>
      </c>
      <c r="F168" t="s">
        <v>416</v>
      </c>
      <c r="G168" t="s">
        <v>43</v>
      </c>
    </row>
    <row r="169" spans="1:7" x14ac:dyDescent="0.3">
      <c r="A169">
        <v>1321</v>
      </c>
      <c r="B169" t="s">
        <v>156</v>
      </c>
      <c r="C169" t="s">
        <v>419</v>
      </c>
      <c r="D169" s="28" t="s">
        <v>209</v>
      </c>
      <c r="E169" t="str">
        <f t="shared" si="2"/>
        <v>Sadat Gashi</v>
      </c>
      <c r="F169" t="s">
        <v>416</v>
      </c>
      <c r="G169" t="s">
        <v>43</v>
      </c>
    </row>
    <row r="170" spans="1:7" x14ac:dyDescent="0.3">
      <c r="A170">
        <v>1256</v>
      </c>
      <c r="B170" t="s">
        <v>156</v>
      </c>
      <c r="C170" t="s">
        <v>282</v>
      </c>
      <c r="D170" t="s">
        <v>420</v>
      </c>
      <c r="E170" t="str">
        <f t="shared" si="2"/>
        <v>Thomas Gundlack</v>
      </c>
      <c r="F170" t="s">
        <v>416</v>
      </c>
      <c r="G170" t="s">
        <v>43</v>
      </c>
    </row>
    <row r="171" spans="1:7" x14ac:dyDescent="0.3">
      <c r="A171">
        <v>1222</v>
      </c>
      <c r="B171" t="s">
        <v>156</v>
      </c>
      <c r="C171" t="s">
        <v>88</v>
      </c>
      <c r="D171" t="s">
        <v>421</v>
      </c>
      <c r="E171" t="str">
        <f t="shared" si="2"/>
        <v>Markus Neuschäfer</v>
      </c>
      <c r="F171" t="s">
        <v>416</v>
      </c>
      <c r="G171" t="s">
        <v>43</v>
      </c>
    </row>
    <row r="172" spans="1:7" x14ac:dyDescent="0.3">
      <c r="A172">
        <v>756</v>
      </c>
      <c r="B172" t="s">
        <v>157</v>
      </c>
      <c r="C172" t="s">
        <v>150</v>
      </c>
      <c r="D172" t="s">
        <v>422</v>
      </c>
      <c r="E172" t="str">
        <f t="shared" si="2"/>
        <v>Yvonne Weischenberg</v>
      </c>
      <c r="F172" t="s">
        <v>416</v>
      </c>
      <c r="G172" t="s">
        <v>43</v>
      </c>
    </row>
    <row r="173" spans="1:7" x14ac:dyDescent="0.3">
      <c r="A173">
        <v>1311</v>
      </c>
      <c r="B173" t="s">
        <v>156</v>
      </c>
      <c r="C173" t="s">
        <v>72</v>
      </c>
      <c r="D173" t="s">
        <v>423</v>
      </c>
      <c r="E173" t="str">
        <f t="shared" si="2"/>
        <v>Ralf Winterberg</v>
      </c>
      <c r="F173" t="s">
        <v>416</v>
      </c>
      <c r="G173" t="s">
        <v>43</v>
      </c>
    </row>
    <row r="174" spans="1:7" x14ac:dyDescent="0.3">
      <c r="A174">
        <v>1541</v>
      </c>
      <c r="B174" t="s">
        <v>156</v>
      </c>
      <c r="C174" t="s">
        <v>424</v>
      </c>
      <c r="D174" t="s">
        <v>425</v>
      </c>
      <c r="E174" t="str">
        <f t="shared" si="2"/>
        <v>Toni Aurelio</v>
      </c>
      <c r="F174" t="s">
        <v>426</v>
      </c>
      <c r="G174" t="s">
        <v>43</v>
      </c>
    </row>
    <row r="175" spans="1:7" x14ac:dyDescent="0.3">
      <c r="A175">
        <v>1547</v>
      </c>
      <c r="B175" t="s">
        <v>156</v>
      </c>
      <c r="C175" t="s">
        <v>282</v>
      </c>
      <c r="D175" t="s">
        <v>427</v>
      </c>
      <c r="E175" t="str">
        <f t="shared" si="2"/>
        <v>Thomas Schick</v>
      </c>
      <c r="F175" t="s">
        <v>426</v>
      </c>
      <c r="G175" t="s">
        <v>43</v>
      </c>
    </row>
    <row r="176" spans="1:7" x14ac:dyDescent="0.3">
      <c r="A176">
        <v>1546</v>
      </c>
      <c r="B176" t="s">
        <v>156</v>
      </c>
      <c r="C176" t="s">
        <v>251</v>
      </c>
      <c r="D176" t="s">
        <v>427</v>
      </c>
      <c r="E176" t="str">
        <f t="shared" si="2"/>
        <v>Maximilian Schick</v>
      </c>
      <c r="F176" t="s">
        <v>426</v>
      </c>
      <c r="G176" t="s">
        <v>43</v>
      </c>
    </row>
    <row r="177" spans="1:7" x14ac:dyDescent="0.3">
      <c r="A177">
        <v>1652</v>
      </c>
      <c r="B177" t="s">
        <v>156</v>
      </c>
      <c r="C177" t="s">
        <v>145</v>
      </c>
      <c r="D177" t="s">
        <v>428</v>
      </c>
      <c r="E177" t="str">
        <f t="shared" si="2"/>
        <v>Torsten Schieferdecker</v>
      </c>
      <c r="F177" t="s">
        <v>426</v>
      </c>
      <c r="G177" t="s">
        <v>43</v>
      </c>
    </row>
    <row r="178" spans="1:7" x14ac:dyDescent="0.3">
      <c r="A178">
        <v>1638</v>
      </c>
      <c r="B178" t="s">
        <v>156</v>
      </c>
      <c r="C178" t="s">
        <v>125</v>
      </c>
      <c r="D178" t="s">
        <v>406</v>
      </c>
      <c r="E178" t="str">
        <f t="shared" si="2"/>
        <v>Daniel Fischer</v>
      </c>
      <c r="F178" t="s">
        <v>426</v>
      </c>
      <c r="G178" t="s">
        <v>43</v>
      </c>
    </row>
    <row r="179" spans="1:7" x14ac:dyDescent="0.3">
      <c r="A179">
        <v>1456</v>
      </c>
      <c r="B179" t="s">
        <v>156</v>
      </c>
      <c r="C179" t="s">
        <v>75</v>
      </c>
      <c r="D179" t="s">
        <v>429</v>
      </c>
      <c r="E179" t="str">
        <f t="shared" si="2"/>
        <v>Dennis Dirks</v>
      </c>
      <c r="F179" t="s">
        <v>426</v>
      </c>
      <c r="G179" t="s">
        <v>439</v>
      </c>
    </row>
    <row r="180" spans="1:7" x14ac:dyDescent="0.3">
      <c r="A180">
        <v>1548</v>
      </c>
      <c r="B180" t="s">
        <v>156</v>
      </c>
      <c r="C180" t="s">
        <v>430</v>
      </c>
      <c r="D180" t="s">
        <v>427</v>
      </c>
      <c r="E180" t="str">
        <f t="shared" si="2"/>
        <v>Moritz Schick</v>
      </c>
      <c r="F180" t="s">
        <v>426</v>
      </c>
      <c r="G180" t="s">
        <v>43</v>
      </c>
    </row>
    <row r="181" spans="1:7" x14ac:dyDescent="0.3">
      <c r="A181">
        <v>1628</v>
      </c>
      <c r="B181" t="s">
        <v>156</v>
      </c>
      <c r="C181" t="s">
        <v>431</v>
      </c>
      <c r="D181" t="s">
        <v>432</v>
      </c>
      <c r="E181" t="str">
        <f t="shared" si="2"/>
        <v>Driton Osmani</v>
      </c>
      <c r="F181" t="s">
        <v>426</v>
      </c>
      <c r="G181" t="s">
        <v>43</v>
      </c>
    </row>
    <row r="182" spans="1:7" x14ac:dyDescent="0.3">
      <c r="A182">
        <v>1544</v>
      </c>
      <c r="B182" t="s">
        <v>156</v>
      </c>
      <c r="C182" t="s">
        <v>433</v>
      </c>
      <c r="D182" t="s">
        <v>425</v>
      </c>
      <c r="E182" t="str">
        <f t="shared" si="2"/>
        <v>Raffaele Aurelio</v>
      </c>
      <c r="F182" t="s">
        <v>426</v>
      </c>
      <c r="G182" t="s">
        <v>43</v>
      </c>
    </row>
    <row r="183" spans="1:7" x14ac:dyDescent="0.3">
      <c r="A183">
        <v>1550</v>
      </c>
      <c r="B183" t="s">
        <v>156</v>
      </c>
      <c r="C183" t="s">
        <v>80</v>
      </c>
      <c r="D183" t="s">
        <v>96</v>
      </c>
      <c r="E183" t="str">
        <f t="shared" si="2"/>
        <v>Carsten Frank</v>
      </c>
      <c r="F183" t="s">
        <v>426</v>
      </c>
      <c r="G183" t="s">
        <v>43</v>
      </c>
    </row>
    <row r="184" spans="1:7" x14ac:dyDescent="0.3">
      <c r="A184">
        <v>1639</v>
      </c>
      <c r="B184" t="s">
        <v>156</v>
      </c>
      <c r="C184" t="s">
        <v>65</v>
      </c>
      <c r="D184" t="s">
        <v>64</v>
      </c>
      <c r="E184" t="str">
        <f t="shared" si="2"/>
        <v>Sven Hanisch</v>
      </c>
      <c r="F184" t="s">
        <v>63</v>
      </c>
      <c r="G184" t="s">
        <v>43</v>
      </c>
    </row>
    <row r="185" spans="1:7" x14ac:dyDescent="0.3">
      <c r="A185">
        <v>70</v>
      </c>
      <c r="B185" t="s">
        <v>156</v>
      </c>
      <c r="C185" t="s">
        <v>72</v>
      </c>
      <c r="D185" t="s">
        <v>73</v>
      </c>
      <c r="E185" t="str">
        <f t="shared" si="2"/>
        <v>Ralf Gierath</v>
      </c>
      <c r="F185" t="s">
        <v>63</v>
      </c>
      <c r="G185" t="s">
        <v>43</v>
      </c>
    </row>
    <row r="186" spans="1:7" x14ac:dyDescent="0.3">
      <c r="A186">
        <v>1508</v>
      </c>
      <c r="B186" t="s">
        <v>157</v>
      </c>
      <c r="C186" t="s">
        <v>67</v>
      </c>
      <c r="D186" t="s">
        <v>66</v>
      </c>
      <c r="E186" t="str">
        <f t="shared" si="2"/>
        <v>Carmen Küppers</v>
      </c>
      <c r="F186" t="s">
        <v>63</v>
      </c>
      <c r="G186" t="s">
        <v>43</v>
      </c>
    </row>
    <row r="187" spans="1:7" x14ac:dyDescent="0.3">
      <c r="A187">
        <v>1511</v>
      </c>
      <c r="B187" t="s">
        <v>156</v>
      </c>
      <c r="C187" t="s">
        <v>68</v>
      </c>
      <c r="D187" t="s">
        <v>66</v>
      </c>
      <c r="E187" t="str">
        <f t="shared" si="2"/>
        <v>Jochen Küppers</v>
      </c>
      <c r="F187" t="s">
        <v>63</v>
      </c>
      <c r="G187" t="s">
        <v>43</v>
      </c>
    </row>
    <row r="188" spans="1:7" x14ac:dyDescent="0.3">
      <c r="A188">
        <v>762</v>
      </c>
      <c r="B188" t="s">
        <v>156</v>
      </c>
      <c r="C188" t="s">
        <v>70</v>
      </c>
      <c r="D188" t="s">
        <v>69</v>
      </c>
      <c r="E188" t="str">
        <f t="shared" si="2"/>
        <v>Herbert Schulz</v>
      </c>
      <c r="F188" t="s">
        <v>63</v>
      </c>
      <c r="G188" t="s">
        <v>43</v>
      </c>
    </row>
    <row r="189" spans="1:7" x14ac:dyDescent="0.3">
      <c r="A189">
        <v>1510</v>
      </c>
      <c r="B189" t="s">
        <v>156</v>
      </c>
      <c r="C189" t="s">
        <v>72</v>
      </c>
      <c r="D189" t="s">
        <v>71</v>
      </c>
      <c r="E189" t="str">
        <f t="shared" si="2"/>
        <v>Ralf Vossen</v>
      </c>
      <c r="F189" t="s">
        <v>63</v>
      </c>
      <c r="G189" t="s">
        <v>43</v>
      </c>
    </row>
    <row r="190" spans="1:7" x14ac:dyDescent="0.3">
      <c r="A190">
        <v>1658</v>
      </c>
      <c r="B190" t="s">
        <v>156</v>
      </c>
      <c r="C190" t="s">
        <v>160</v>
      </c>
      <c r="D190" t="s">
        <v>161</v>
      </c>
      <c r="E190" t="str">
        <f t="shared" si="2"/>
        <v>Randolf Hoffmann</v>
      </c>
      <c r="F190" t="s">
        <v>63</v>
      </c>
      <c r="G190" t="s">
        <v>43</v>
      </c>
    </row>
    <row r="191" spans="1:7" x14ac:dyDescent="0.3">
      <c r="A191">
        <v>1037</v>
      </c>
      <c r="B191" t="s">
        <v>157</v>
      </c>
      <c r="C191" t="s">
        <v>162</v>
      </c>
      <c r="D191" t="s">
        <v>127</v>
      </c>
      <c r="E191" t="str">
        <f t="shared" si="2"/>
        <v>Silke  Herzog</v>
      </c>
      <c r="F191" t="s">
        <v>63</v>
      </c>
      <c r="G191" t="s">
        <v>43</v>
      </c>
    </row>
    <row r="192" spans="1:7" x14ac:dyDescent="0.3">
      <c r="A192">
        <v>196</v>
      </c>
      <c r="B192" t="s">
        <v>156</v>
      </c>
      <c r="C192" t="s">
        <v>126</v>
      </c>
      <c r="D192" t="s">
        <v>154</v>
      </c>
      <c r="E192" t="str">
        <f t="shared" si="2"/>
        <v>Martin Böse</v>
      </c>
      <c r="F192" t="s">
        <v>163</v>
      </c>
      <c r="G192" t="s">
        <v>43</v>
      </c>
    </row>
    <row r="193" spans="1:7" x14ac:dyDescent="0.3">
      <c r="A193">
        <v>1650</v>
      </c>
      <c r="B193" t="s">
        <v>156</v>
      </c>
      <c r="C193" t="s">
        <v>153</v>
      </c>
      <c r="D193" t="s">
        <v>164</v>
      </c>
      <c r="E193" t="str">
        <f t="shared" si="2"/>
        <v>Björn Herrmann</v>
      </c>
      <c r="F193" t="s">
        <v>163</v>
      </c>
      <c r="G193" t="s">
        <v>43</v>
      </c>
    </row>
    <row r="194" spans="1:7" x14ac:dyDescent="0.3">
      <c r="A194">
        <v>1108</v>
      </c>
      <c r="B194" t="s">
        <v>156</v>
      </c>
      <c r="C194" t="s">
        <v>60</v>
      </c>
      <c r="D194" t="s">
        <v>165</v>
      </c>
      <c r="E194" t="str">
        <f t="shared" ref="E194:E257" si="3">C194&amp;" "&amp;D194</f>
        <v>Walter Lenhart</v>
      </c>
      <c r="F194" t="s">
        <v>163</v>
      </c>
      <c r="G194" t="s">
        <v>43</v>
      </c>
    </row>
    <row r="195" spans="1:7" x14ac:dyDescent="0.3">
      <c r="A195">
        <v>1648</v>
      </c>
      <c r="B195" t="s">
        <v>156</v>
      </c>
      <c r="C195" t="s">
        <v>125</v>
      </c>
      <c r="D195" t="s">
        <v>166</v>
      </c>
      <c r="E195" t="str">
        <f t="shared" si="3"/>
        <v>Daniel Löschner</v>
      </c>
      <c r="F195" t="s">
        <v>163</v>
      </c>
      <c r="G195" t="s">
        <v>43</v>
      </c>
    </row>
    <row r="196" spans="1:7" x14ac:dyDescent="0.3">
      <c r="A196">
        <v>1646</v>
      </c>
      <c r="B196" t="s">
        <v>156</v>
      </c>
      <c r="C196" t="s">
        <v>100</v>
      </c>
      <c r="D196" t="s">
        <v>167</v>
      </c>
      <c r="E196" t="str">
        <f t="shared" si="3"/>
        <v>Marco Molitor</v>
      </c>
      <c r="F196" t="s">
        <v>163</v>
      </c>
      <c r="G196" t="s">
        <v>43</v>
      </c>
    </row>
    <row r="197" spans="1:7" x14ac:dyDescent="0.3">
      <c r="A197">
        <v>1647</v>
      </c>
      <c r="B197" t="s">
        <v>157</v>
      </c>
      <c r="C197" t="s">
        <v>152</v>
      </c>
      <c r="D197" t="s">
        <v>167</v>
      </c>
      <c r="E197" t="str">
        <f t="shared" si="3"/>
        <v>Nicole Molitor</v>
      </c>
      <c r="F197" t="s">
        <v>163</v>
      </c>
      <c r="G197" t="s">
        <v>43</v>
      </c>
    </row>
    <row r="198" spans="1:7" x14ac:dyDescent="0.3">
      <c r="A198">
        <v>1649</v>
      </c>
      <c r="B198" t="s">
        <v>156</v>
      </c>
      <c r="C198" t="s">
        <v>168</v>
      </c>
      <c r="D198" t="s">
        <v>169</v>
      </c>
      <c r="E198" t="str">
        <f t="shared" si="3"/>
        <v>Simon Petri</v>
      </c>
      <c r="F198" t="s">
        <v>163</v>
      </c>
      <c r="G198" t="s">
        <v>43</v>
      </c>
    </row>
    <row r="199" spans="1:7" x14ac:dyDescent="0.3">
      <c r="A199">
        <v>557</v>
      </c>
      <c r="B199" t="s">
        <v>156</v>
      </c>
      <c r="C199" t="s">
        <v>54</v>
      </c>
      <c r="D199" t="s">
        <v>170</v>
      </c>
      <c r="E199" t="str">
        <f t="shared" si="3"/>
        <v>Stefan Wallmeyer</v>
      </c>
      <c r="F199" t="s">
        <v>163</v>
      </c>
      <c r="G199" t="s">
        <v>43</v>
      </c>
    </row>
    <row r="200" spans="1:7" x14ac:dyDescent="0.3">
      <c r="A200">
        <v>1645</v>
      </c>
      <c r="B200" t="s">
        <v>156</v>
      </c>
      <c r="C200" t="s">
        <v>148</v>
      </c>
      <c r="D200" t="s">
        <v>147</v>
      </c>
      <c r="E200" t="str">
        <f t="shared" si="3"/>
        <v>Fitim Qerimi</v>
      </c>
      <c r="F200" t="s">
        <v>140</v>
      </c>
      <c r="G200" t="s">
        <v>43</v>
      </c>
    </row>
    <row r="201" spans="1:7" x14ac:dyDescent="0.3">
      <c r="A201">
        <v>1609</v>
      </c>
      <c r="B201" t="s">
        <v>156</v>
      </c>
      <c r="C201" t="s">
        <v>145</v>
      </c>
      <c r="D201" t="s">
        <v>132</v>
      </c>
      <c r="E201" t="str">
        <f t="shared" si="3"/>
        <v>Torsten Ludwig</v>
      </c>
      <c r="F201" t="s">
        <v>140</v>
      </c>
      <c r="G201" t="s">
        <v>43</v>
      </c>
    </row>
    <row r="202" spans="1:7" x14ac:dyDescent="0.3">
      <c r="A202">
        <v>1074</v>
      </c>
      <c r="B202" t="s">
        <v>156</v>
      </c>
      <c r="C202" t="s">
        <v>72</v>
      </c>
      <c r="D202" t="s">
        <v>141</v>
      </c>
      <c r="E202" t="str">
        <f t="shared" si="3"/>
        <v>Ralf Bügler</v>
      </c>
      <c r="F202" t="s">
        <v>140</v>
      </c>
      <c r="G202" t="s">
        <v>43</v>
      </c>
    </row>
    <row r="203" spans="1:7" x14ac:dyDescent="0.3">
      <c r="A203">
        <v>721</v>
      </c>
      <c r="B203" t="s">
        <v>156</v>
      </c>
      <c r="C203" t="s">
        <v>45</v>
      </c>
      <c r="D203" t="s">
        <v>139</v>
      </c>
      <c r="E203" t="str">
        <f t="shared" si="3"/>
        <v>Wilfried Both</v>
      </c>
      <c r="F203" t="s">
        <v>140</v>
      </c>
      <c r="G203" t="s">
        <v>43</v>
      </c>
    </row>
    <row r="204" spans="1:7" x14ac:dyDescent="0.3">
      <c r="A204">
        <v>1533</v>
      </c>
      <c r="B204" t="s">
        <v>156</v>
      </c>
      <c r="C204" t="s">
        <v>142</v>
      </c>
      <c r="D204" t="s">
        <v>141</v>
      </c>
      <c r="E204" t="str">
        <f t="shared" si="3"/>
        <v>Steffen Bügler</v>
      </c>
      <c r="F204" t="s">
        <v>140</v>
      </c>
      <c r="G204" t="s">
        <v>43</v>
      </c>
    </row>
    <row r="205" spans="1:7" x14ac:dyDescent="0.3">
      <c r="A205">
        <v>528</v>
      </c>
      <c r="B205" t="s">
        <v>156</v>
      </c>
      <c r="C205" t="s">
        <v>144</v>
      </c>
      <c r="D205" t="s">
        <v>143</v>
      </c>
      <c r="E205" t="str">
        <f t="shared" si="3"/>
        <v>Rainer Giuliani</v>
      </c>
      <c r="F205" t="s">
        <v>140</v>
      </c>
      <c r="G205" t="s">
        <v>43</v>
      </c>
    </row>
    <row r="206" spans="1:7" x14ac:dyDescent="0.3">
      <c r="A206">
        <v>990</v>
      </c>
      <c r="B206" t="s">
        <v>156</v>
      </c>
      <c r="C206" t="s">
        <v>124</v>
      </c>
      <c r="D206" t="s">
        <v>146</v>
      </c>
      <c r="E206" t="str">
        <f t="shared" si="3"/>
        <v>Jürgen Nießeri</v>
      </c>
      <c r="F206" t="s">
        <v>140</v>
      </c>
      <c r="G206" t="s">
        <v>43</v>
      </c>
    </row>
    <row r="207" spans="1:7" x14ac:dyDescent="0.3">
      <c r="A207">
        <v>1070</v>
      </c>
      <c r="B207" t="s">
        <v>157</v>
      </c>
      <c r="C207" t="s">
        <v>120</v>
      </c>
      <c r="D207" t="s">
        <v>146</v>
      </c>
      <c r="E207" t="str">
        <f t="shared" si="3"/>
        <v>Monika Nießeri</v>
      </c>
      <c r="F207" t="s">
        <v>140</v>
      </c>
      <c r="G207" t="s">
        <v>43</v>
      </c>
    </row>
    <row r="208" spans="1:7" x14ac:dyDescent="0.3">
      <c r="A208">
        <v>1176</v>
      </c>
      <c r="B208" t="s">
        <v>157</v>
      </c>
      <c r="C208" t="s">
        <v>97</v>
      </c>
      <c r="D208" t="s">
        <v>96</v>
      </c>
      <c r="E208" t="str">
        <f t="shared" si="3"/>
        <v>Sandra Frank</v>
      </c>
      <c r="F208" t="s">
        <v>171</v>
      </c>
      <c r="G208" t="s">
        <v>43</v>
      </c>
    </row>
    <row r="209" spans="1:7" x14ac:dyDescent="0.3">
      <c r="A209">
        <v>1177</v>
      </c>
      <c r="B209" t="s">
        <v>156</v>
      </c>
      <c r="C209" t="s">
        <v>94</v>
      </c>
      <c r="D209" t="s">
        <v>93</v>
      </c>
      <c r="E209" t="str">
        <f t="shared" si="3"/>
        <v>Norbert Becker</v>
      </c>
      <c r="F209" t="s">
        <v>171</v>
      </c>
      <c r="G209" t="s">
        <v>43</v>
      </c>
    </row>
    <row r="210" spans="1:7" x14ac:dyDescent="0.3">
      <c r="A210">
        <v>1656</v>
      </c>
      <c r="B210" t="s">
        <v>157</v>
      </c>
      <c r="C210" t="s">
        <v>172</v>
      </c>
      <c r="D210" t="s">
        <v>173</v>
      </c>
      <c r="E210" t="str">
        <f t="shared" si="3"/>
        <v>Rebekka Schlosser</v>
      </c>
      <c r="F210" t="s">
        <v>171</v>
      </c>
      <c r="G210" t="s">
        <v>43</v>
      </c>
    </row>
    <row r="211" spans="1:7" x14ac:dyDescent="0.3">
      <c r="A211">
        <v>1323</v>
      </c>
      <c r="B211" t="s">
        <v>156</v>
      </c>
      <c r="C211" t="s">
        <v>48</v>
      </c>
      <c r="D211" t="s">
        <v>149</v>
      </c>
      <c r="E211" t="str">
        <f t="shared" si="3"/>
        <v>Christian Cohn</v>
      </c>
      <c r="F211" t="s">
        <v>171</v>
      </c>
      <c r="G211" t="s">
        <v>43</v>
      </c>
    </row>
    <row r="212" spans="1:7" x14ac:dyDescent="0.3">
      <c r="A212">
        <v>1680</v>
      </c>
      <c r="B212" t="s">
        <v>156</v>
      </c>
      <c r="C212" t="s">
        <v>211</v>
      </c>
      <c r="D212" t="s">
        <v>455</v>
      </c>
      <c r="E212" t="str">
        <f t="shared" si="3"/>
        <v>Fabian Gerhardts</v>
      </c>
      <c r="F212" t="s">
        <v>171</v>
      </c>
      <c r="G212" t="s">
        <v>43</v>
      </c>
    </row>
    <row r="213" spans="1:7" x14ac:dyDescent="0.3">
      <c r="A213">
        <v>1657</v>
      </c>
      <c r="B213" t="s">
        <v>156</v>
      </c>
      <c r="C213" t="s">
        <v>74</v>
      </c>
      <c r="D213" t="s">
        <v>455</v>
      </c>
      <c r="E213" t="str">
        <f t="shared" si="3"/>
        <v>Florian Gerhardts</v>
      </c>
      <c r="F213" t="s">
        <v>171</v>
      </c>
      <c r="G213" t="s">
        <v>43</v>
      </c>
    </row>
    <row r="214" spans="1:7" x14ac:dyDescent="0.3">
      <c r="A214">
        <v>22</v>
      </c>
      <c r="B214" t="s">
        <v>156</v>
      </c>
      <c r="C214" t="s">
        <v>44</v>
      </c>
      <c r="D214" t="s">
        <v>95</v>
      </c>
      <c r="E214" t="str">
        <f t="shared" si="3"/>
        <v>Klaus Dräger</v>
      </c>
      <c r="F214" t="s">
        <v>171</v>
      </c>
      <c r="G214" t="s">
        <v>43</v>
      </c>
    </row>
    <row r="215" spans="1:7" x14ac:dyDescent="0.3">
      <c r="A215">
        <v>1257</v>
      </c>
      <c r="B215" t="s">
        <v>156</v>
      </c>
      <c r="C215" t="s">
        <v>98</v>
      </c>
      <c r="D215" t="s">
        <v>83</v>
      </c>
      <c r="E215" t="str">
        <f t="shared" si="3"/>
        <v>Stephan Rudolph</v>
      </c>
      <c r="F215" t="s">
        <v>171</v>
      </c>
      <c r="G215" t="s">
        <v>43</v>
      </c>
    </row>
    <row r="216" spans="1:7" x14ac:dyDescent="0.3">
      <c r="A216">
        <v>1377</v>
      </c>
      <c r="B216" t="s">
        <v>156</v>
      </c>
      <c r="C216" t="s">
        <v>99</v>
      </c>
      <c r="D216" t="s">
        <v>128</v>
      </c>
      <c r="E216" t="str">
        <f t="shared" si="3"/>
        <v>Bernd Barf</v>
      </c>
      <c r="F216" t="s">
        <v>129</v>
      </c>
      <c r="G216" t="s">
        <v>43</v>
      </c>
    </row>
    <row r="217" spans="1:7" x14ac:dyDescent="0.3">
      <c r="A217">
        <v>1340</v>
      </c>
      <c r="B217" t="s">
        <v>156</v>
      </c>
      <c r="C217" t="s">
        <v>133</v>
      </c>
      <c r="D217" t="s">
        <v>132</v>
      </c>
      <c r="E217" t="str">
        <f t="shared" si="3"/>
        <v>Manfred Ludwig</v>
      </c>
      <c r="F217" t="s">
        <v>129</v>
      </c>
      <c r="G217" t="s">
        <v>43</v>
      </c>
    </row>
    <row r="218" spans="1:7" x14ac:dyDescent="0.3">
      <c r="A218">
        <v>1341</v>
      </c>
      <c r="B218" t="s">
        <v>156</v>
      </c>
      <c r="C218" t="s">
        <v>61</v>
      </c>
      <c r="D218" t="s">
        <v>132</v>
      </c>
      <c r="E218" t="str">
        <f t="shared" si="3"/>
        <v>Christoph Ludwig</v>
      </c>
      <c r="F218" t="s">
        <v>129</v>
      </c>
      <c r="G218" t="s">
        <v>43</v>
      </c>
    </row>
    <row r="219" spans="1:7" x14ac:dyDescent="0.3">
      <c r="A219">
        <v>1578</v>
      </c>
      <c r="B219" t="s">
        <v>156</v>
      </c>
      <c r="C219" t="s">
        <v>124</v>
      </c>
      <c r="D219" t="s">
        <v>131</v>
      </c>
      <c r="E219" t="str">
        <f t="shared" si="3"/>
        <v>Jürgen Gajewski</v>
      </c>
      <c r="F219" t="s">
        <v>129</v>
      </c>
      <c r="G219" t="s">
        <v>43</v>
      </c>
    </row>
    <row r="220" spans="1:7" x14ac:dyDescent="0.3">
      <c r="A220">
        <v>1527</v>
      </c>
      <c r="B220" t="s">
        <v>156</v>
      </c>
      <c r="C220" t="s">
        <v>72</v>
      </c>
      <c r="D220" t="s">
        <v>134</v>
      </c>
      <c r="E220" t="str">
        <f t="shared" si="3"/>
        <v>Ralf Reichert</v>
      </c>
      <c r="F220" t="s">
        <v>129</v>
      </c>
      <c r="G220" t="s">
        <v>43</v>
      </c>
    </row>
    <row r="221" spans="1:7" x14ac:dyDescent="0.3">
      <c r="A221">
        <v>1625</v>
      </c>
      <c r="B221" t="s">
        <v>156</v>
      </c>
      <c r="C221" t="s">
        <v>101</v>
      </c>
      <c r="D221" t="s">
        <v>130</v>
      </c>
      <c r="E221" t="str">
        <f t="shared" si="3"/>
        <v>David Friedrich</v>
      </c>
      <c r="F221" t="s">
        <v>129</v>
      </c>
      <c r="G221" t="s">
        <v>43</v>
      </c>
    </row>
    <row r="222" spans="1:7" x14ac:dyDescent="0.3">
      <c r="A222">
        <v>1644</v>
      </c>
      <c r="B222" t="s">
        <v>156</v>
      </c>
      <c r="C222" t="s">
        <v>137</v>
      </c>
      <c r="D222" t="s">
        <v>136</v>
      </c>
      <c r="E222" t="str">
        <f t="shared" si="3"/>
        <v>Gerrit Scheck</v>
      </c>
      <c r="F222" t="s">
        <v>129</v>
      </c>
      <c r="G222" t="s">
        <v>43</v>
      </c>
    </row>
    <row r="223" spans="1:7" x14ac:dyDescent="0.3">
      <c r="A223">
        <v>1643</v>
      </c>
      <c r="B223" t="s">
        <v>156</v>
      </c>
      <c r="C223" t="s">
        <v>75</v>
      </c>
      <c r="D223" t="s">
        <v>138</v>
      </c>
      <c r="E223" t="str">
        <f t="shared" si="3"/>
        <v>Dennis Trecker</v>
      </c>
      <c r="F223" t="s">
        <v>129</v>
      </c>
      <c r="G223" t="s">
        <v>43</v>
      </c>
    </row>
    <row r="224" spans="1:7" x14ac:dyDescent="0.3">
      <c r="A224">
        <v>1526</v>
      </c>
      <c r="B224" t="s">
        <v>156</v>
      </c>
      <c r="C224" t="s">
        <v>135</v>
      </c>
      <c r="D224" t="s">
        <v>134</v>
      </c>
      <c r="E224" t="str">
        <f t="shared" si="3"/>
        <v>Marcel Reichert</v>
      </c>
      <c r="F224" t="s">
        <v>129</v>
      </c>
      <c r="G224" t="s">
        <v>43</v>
      </c>
    </row>
    <row r="225" spans="1:7" x14ac:dyDescent="0.3">
      <c r="A225">
        <v>192</v>
      </c>
      <c r="B225" t="s">
        <v>156</v>
      </c>
      <c r="C225" t="s">
        <v>90</v>
      </c>
      <c r="D225" t="s">
        <v>56</v>
      </c>
      <c r="E225" t="str">
        <f t="shared" si="3"/>
        <v>Holger Peter</v>
      </c>
      <c r="F225" t="s">
        <v>174</v>
      </c>
      <c r="G225" t="s">
        <v>43</v>
      </c>
    </row>
    <row r="226" spans="1:7" x14ac:dyDescent="0.3">
      <c r="A226">
        <v>1669</v>
      </c>
      <c r="B226" t="s">
        <v>156</v>
      </c>
      <c r="C226" t="s">
        <v>42</v>
      </c>
      <c r="D226" t="s">
        <v>56</v>
      </c>
      <c r="E226" t="str">
        <f t="shared" si="3"/>
        <v>Tobias Peter</v>
      </c>
      <c r="F226" t="s">
        <v>174</v>
      </c>
      <c r="G226" t="s">
        <v>43</v>
      </c>
    </row>
    <row r="227" spans="1:7" x14ac:dyDescent="0.3">
      <c r="A227">
        <v>1670</v>
      </c>
      <c r="B227" t="s">
        <v>156</v>
      </c>
      <c r="C227" t="s">
        <v>175</v>
      </c>
      <c r="D227" t="s">
        <v>176</v>
      </c>
      <c r="E227" t="str">
        <f t="shared" si="3"/>
        <v>Chris Heindl</v>
      </c>
      <c r="F227" t="s">
        <v>174</v>
      </c>
      <c r="G227" t="s">
        <v>43</v>
      </c>
    </row>
    <row r="228" spans="1:7" x14ac:dyDescent="0.3">
      <c r="A228">
        <v>184</v>
      </c>
      <c r="B228" t="s">
        <v>156</v>
      </c>
      <c r="C228" t="s">
        <v>126</v>
      </c>
      <c r="D228" t="s">
        <v>177</v>
      </c>
      <c r="E228" t="str">
        <f t="shared" si="3"/>
        <v>Martin Urlaub</v>
      </c>
      <c r="F228" t="s">
        <v>174</v>
      </c>
      <c r="G228" t="s">
        <v>43</v>
      </c>
    </row>
    <row r="229" spans="1:7" x14ac:dyDescent="0.3">
      <c r="A229">
        <v>1671</v>
      </c>
      <c r="B229" t="s">
        <v>156</v>
      </c>
      <c r="C229" t="s">
        <v>178</v>
      </c>
      <c r="D229" t="s">
        <v>179</v>
      </c>
      <c r="E229" t="str">
        <f t="shared" si="3"/>
        <v>Götz Ferber</v>
      </c>
      <c r="F229" t="s">
        <v>174</v>
      </c>
      <c r="G229" t="s">
        <v>43</v>
      </c>
    </row>
    <row r="230" spans="1:7" x14ac:dyDescent="0.3">
      <c r="A230">
        <v>353</v>
      </c>
      <c r="B230" t="s">
        <v>156</v>
      </c>
      <c r="C230" t="s">
        <v>92</v>
      </c>
      <c r="D230" t="s">
        <v>180</v>
      </c>
      <c r="E230" t="str">
        <f t="shared" si="3"/>
        <v>Dirk Seifert</v>
      </c>
      <c r="F230" t="s">
        <v>174</v>
      </c>
      <c r="G230" t="s">
        <v>43</v>
      </c>
    </row>
    <row r="231" spans="1:7" x14ac:dyDescent="0.3">
      <c r="A231">
        <v>1672</v>
      </c>
      <c r="B231" t="s">
        <v>156</v>
      </c>
      <c r="C231" t="s">
        <v>181</v>
      </c>
      <c r="D231" t="s">
        <v>182</v>
      </c>
      <c r="E231" t="str">
        <f t="shared" si="3"/>
        <v>Marvin Conrad</v>
      </c>
      <c r="F231" t="s">
        <v>174</v>
      </c>
      <c r="G231" t="s">
        <v>43</v>
      </c>
    </row>
    <row r="232" spans="1:7" x14ac:dyDescent="0.3">
      <c r="A232">
        <v>884</v>
      </c>
      <c r="B232" t="s">
        <v>156</v>
      </c>
      <c r="C232" t="s">
        <v>110</v>
      </c>
      <c r="D232" t="s">
        <v>456</v>
      </c>
      <c r="E232" t="str">
        <f t="shared" si="3"/>
        <v>Benjamin Nofftz</v>
      </c>
      <c r="F232" t="s">
        <v>174</v>
      </c>
      <c r="G232" t="s">
        <v>43</v>
      </c>
    </row>
    <row r="233" spans="1:7" x14ac:dyDescent="0.3">
      <c r="A233">
        <v>58</v>
      </c>
      <c r="B233" t="s">
        <v>157</v>
      </c>
      <c r="C233" t="s">
        <v>151</v>
      </c>
      <c r="D233" t="s">
        <v>180</v>
      </c>
      <c r="E233" t="str">
        <f t="shared" si="3"/>
        <v>Claudia Seifert</v>
      </c>
      <c r="F233" t="s">
        <v>174</v>
      </c>
      <c r="G233" t="s">
        <v>43</v>
      </c>
    </row>
    <row r="234" spans="1:7" x14ac:dyDescent="0.3">
      <c r="A234">
        <v>1215</v>
      </c>
      <c r="B234" t="s">
        <v>156</v>
      </c>
      <c r="C234" t="s">
        <v>48</v>
      </c>
      <c r="D234" t="s">
        <v>183</v>
      </c>
      <c r="E234" t="str">
        <f t="shared" si="3"/>
        <v>Christian Nemitz</v>
      </c>
      <c r="F234" t="s">
        <v>174</v>
      </c>
      <c r="G234" t="s">
        <v>43</v>
      </c>
    </row>
    <row r="235" spans="1:7" x14ac:dyDescent="0.3">
      <c r="A235">
        <v>1291</v>
      </c>
      <c r="B235" t="s">
        <v>157</v>
      </c>
      <c r="C235" t="s">
        <v>184</v>
      </c>
      <c r="D235" t="s">
        <v>185</v>
      </c>
      <c r="E235" t="str">
        <f t="shared" si="3"/>
        <v>Nina Rotzoll</v>
      </c>
      <c r="F235" t="s">
        <v>174</v>
      </c>
      <c r="G235" t="s">
        <v>43</v>
      </c>
    </row>
    <row r="236" spans="1:7" x14ac:dyDescent="0.3">
      <c r="A236">
        <v>1673</v>
      </c>
      <c r="B236" t="s">
        <v>156</v>
      </c>
      <c r="C236" t="s">
        <v>186</v>
      </c>
      <c r="D236" t="s">
        <v>187</v>
      </c>
      <c r="E236" t="str">
        <f t="shared" si="3"/>
        <v>Berrie van Lierop</v>
      </c>
      <c r="F236" t="s">
        <v>174</v>
      </c>
      <c r="G236" t="s">
        <v>43</v>
      </c>
    </row>
    <row r="237" spans="1:7" x14ac:dyDescent="0.3">
      <c r="A237">
        <v>319</v>
      </c>
      <c r="B237" t="s">
        <v>156</v>
      </c>
      <c r="C237" t="s">
        <v>51</v>
      </c>
      <c r="D237" t="s">
        <v>50</v>
      </c>
      <c r="E237" t="str">
        <f t="shared" si="3"/>
        <v>Michael Schmitz</v>
      </c>
      <c r="F237" t="s">
        <v>188</v>
      </c>
      <c r="G237" t="s">
        <v>43</v>
      </c>
    </row>
    <row r="238" spans="1:7" x14ac:dyDescent="0.3">
      <c r="A238">
        <v>1200</v>
      </c>
      <c r="B238" t="s">
        <v>156</v>
      </c>
      <c r="C238" t="s">
        <v>48</v>
      </c>
      <c r="D238" t="s">
        <v>47</v>
      </c>
      <c r="E238" t="str">
        <f t="shared" si="3"/>
        <v>Christian Meyer</v>
      </c>
      <c r="F238" t="s">
        <v>188</v>
      </c>
      <c r="G238" t="s">
        <v>43</v>
      </c>
    </row>
    <row r="239" spans="1:7" x14ac:dyDescent="0.3">
      <c r="A239">
        <v>1218</v>
      </c>
      <c r="B239" t="s">
        <v>156</v>
      </c>
      <c r="C239" t="s">
        <v>56</v>
      </c>
      <c r="D239" t="s">
        <v>55</v>
      </c>
      <c r="E239" t="str">
        <f t="shared" si="3"/>
        <v>Peter Semroch</v>
      </c>
      <c r="F239" t="s">
        <v>188</v>
      </c>
      <c r="G239" t="s">
        <v>43</v>
      </c>
    </row>
    <row r="240" spans="1:7" x14ac:dyDescent="0.3">
      <c r="A240">
        <v>1305</v>
      </c>
      <c r="B240" t="s">
        <v>156</v>
      </c>
      <c r="C240" t="s">
        <v>54</v>
      </c>
      <c r="D240" t="s">
        <v>53</v>
      </c>
      <c r="E240" t="str">
        <f t="shared" si="3"/>
        <v>Stefan Schneider</v>
      </c>
      <c r="F240" t="s">
        <v>188</v>
      </c>
      <c r="G240" t="s">
        <v>43</v>
      </c>
    </row>
    <row r="241" spans="1:7" x14ac:dyDescent="0.3">
      <c r="A241">
        <v>716</v>
      </c>
      <c r="B241" t="s">
        <v>157</v>
      </c>
      <c r="C241" t="s">
        <v>52</v>
      </c>
      <c r="D241" t="s">
        <v>50</v>
      </c>
      <c r="E241" t="str">
        <f t="shared" si="3"/>
        <v>Anja Schmitz</v>
      </c>
      <c r="F241" t="s">
        <v>188</v>
      </c>
      <c r="G241" t="s">
        <v>43</v>
      </c>
    </row>
    <row r="242" spans="1:7" x14ac:dyDescent="0.3">
      <c r="A242">
        <v>1600</v>
      </c>
      <c r="B242" t="s">
        <v>156</v>
      </c>
      <c r="C242" t="s">
        <v>58</v>
      </c>
      <c r="D242" t="s">
        <v>57</v>
      </c>
      <c r="E242" t="str">
        <f t="shared" si="3"/>
        <v>Sebastian Zacher</v>
      </c>
      <c r="F242" t="s">
        <v>188</v>
      </c>
      <c r="G242" t="s">
        <v>43</v>
      </c>
    </row>
    <row r="243" spans="1:7" x14ac:dyDescent="0.3">
      <c r="A243">
        <v>1601</v>
      </c>
      <c r="B243" t="s">
        <v>156</v>
      </c>
      <c r="C243" t="s">
        <v>42</v>
      </c>
      <c r="D243" t="s">
        <v>49</v>
      </c>
      <c r="E243" t="str">
        <f t="shared" si="3"/>
        <v>Tobias Rumpf</v>
      </c>
      <c r="F243" t="s">
        <v>188</v>
      </c>
      <c r="G243" t="s">
        <v>43</v>
      </c>
    </row>
    <row r="244" spans="1:7" x14ac:dyDescent="0.3">
      <c r="A244">
        <v>854</v>
      </c>
      <c r="B244" t="s">
        <v>157</v>
      </c>
      <c r="C244" t="s">
        <v>52</v>
      </c>
      <c r="D244" t="s">
        <v>189</v>
      </c>
      <c r="E244" t="str">
        <f t="shared" si="3"/>
        <v>Anja Zachararias</v>
      </c>
      <c r="F244" t="s">
        <v>76</v>
      </c>
      <c r="G244" t="s">
        <v>43</v>
      </c>
    </row>
    <row r="245" spans="1:7" x14ac:dyDescent="0.3">
      <c r="A245">
        <v>1402</v>
      </c>
      <c r="B245" t="s">
        <v>157</v>
      </c>
      <c r="C245" t="s">
        <v>85</v>
      </c>
      <c r="D245" t="s">
        <v>84</v>
      </c>
      <c r="E245" t="str">
        <f t="shared" si="3"/>
        <v>Daniela Schmidt</v>
      </c>
      <c r="F245" t="s">
        <v>76</v>
      </c>
      <c r="G245" t="s">
        <v>43</v>
      </c>
    </row>
    <row r="246" spans="1:7" x14ac:dyDescent="0.3">
      <c r="A246">
        <v>1617</v>
      </c>
      <c r="B246" t="s">
        <v>156</v>
      </c>
      <c r="C246" t="s">
        <v>80</v>
      </c>
      <c r="D246" t="s">
        <v>79</v>
      </c>
      <c r="E246" t="str">
        <f t="shared" si="3"/>
        <v>Carsten Kasan</v>
      </c>
      <c r="F246" t="s">
        <v>76</v>
      </c>
      <c r="G246" t="s">
        <v>43</v>
      </c>
    </row>
    <row r="247" spans="1:7" x14ac:dyDescent="0.3">
      <c r="A247">
        <v>1460</v>
      </c>
      <c r="B247" t="s">
        <v>157</v>
      </c>
      <c r="C247" t="s">
        <v>87</v>
      </c>
      <c r="D247" t="s">
        <v>86</v>
      </c>
      <c r="E247" t="str">
        <f t="shared" si="3"/>
        <v>Tanja Schumacher</v>
      </c>
      <c r="F247" t="s">
        <v>76</v>
      </c>
      <c r="G247" t="s">
        <v>43</v>
      </c>
    </row>
    <row r="248" spans="1:7" x14ac:dyDescent="0.3">
      <c r="A248">
        <v>1243</v>
      </c>
      <c r="B248" t="s">
        <v>157</v>
      </c>
      <c r="C248" t="s">
        <v>150</v>
      </c>
      <c r="D248" t="s">
        <v>155</v>
      </c>
      <c r="E248" t="str">
        <f t="shared" si="3"/>
        <v>Yvonne Vopel</v>
      </c>
      <c r="F248" t="s">
        <v>76</v>
      </c>
      <c r="G248" t="s">
        <v>43</v>
      </c>
    </row>
    <row r="249" spans="1:7" x14ac:dyDescent="0.3">
      <c r="A249">
        <v>1563</v>
      </c>
      <c r="B249" t="s">
        <v>157</v>
      </c>
      <c r="C249" t="s">
        <v>159</v>
      </c>
      <c r="D249" t="s">
        <v>158</v>
      </c>
      <c r="E249" t="str">
        <f t="shared" si="3"/>
        <v>Jessica Todt</v>
      </c>
      <c r="F249" t="s">
        <v>76</v>
      </c>
      <c r="G249" t="s">
        <v>43</v>
      </c>
    </row>
    <row r="250" spans="1:7" x14ac:dyDescent="0.3">
      <c r="A250">
        <v>1540</v>
      </c>
      <c r="B250" t="s">
        <v>157</v>
      </c>
      <c r="C250" t="s">
        <v>78</v>
      </c>
      <c r="D250" t="s">
        <v>77</v>
      </c>
      <c r="E250" t="str">
        <f t="shared" si="3"/>
        <v>Sabrina Greßner</v>
      </c>
      <c r="F250" t="s">
        <v>76</v>
      </c>
      <c r="G250" t="s">
        <v>43</v>
      </c>
    </row>
    <row r="251" spans="1:7" x14ac:dyDescent="0.3">
      <c r="A251">
        <v>1674</v>
      </c>
      <c r="B251" t="s">
        <v>157</v>
      </c>
      <c r="C251" t="s">
        <v>190</v>
      </c>
      <c r="D251" t="s">
        <v>191</v>
      </c>
      <c r="E251" t="str">
        <f t="shared" si="3"/>
        <v>Susanne Pientka</v>
      </c>
      <c r="F251" t="s">
        <v>76</v>
      </c>
      <c r="G251" t="s">
        <v>43</v>
      </c>
    </row>
    <row r="252" spans="1:7" x14ac:dyDescent="0.3">
      <c r="A252">
        <v>1403</v>
      </c>
      <c r="B252" t="s">
        <v>157</v>
      </c>
      <c r="C252" t="s">
        <v>82</v>
      </c>
      <c r="D252" t="s">
        <v>81</v>
      </c>
      <c r="E252" t="str">
        <f t="shared" si="3"/>
        <v>Jennifer Lülsdorf</v>
      </c>
      <c r="F252" t="s">
        <v>76</v>
      </c>
      <c r="G252" t="s">
        <v>43</v>
      </c>
    </row>
    <row r="253" spans="1:7" x14ac:dyDescent="0.3">
      <c r="A253">
        <v>824</v>
      </c>
      <c r="B253" t="s">
        <v>156</v>
      </c>
      <c r="C253" t="s">
        <v>88</v>
      </c>
      <c r="D253" t="s">
        <v>119</v>
      </c>
      <c r="E253" t="str">
        <f t="shared" si="3"/>
        <v>Markus Dohly</v>
      </c>
      <c r="F253" t="s">
        <v>192</v>
      </c>
      <c r="G253" t="s">
        <v>43</v>
      </c>
    </row>
    <row r="254" spans="1:7" x14ac:dyDescent="0.3">
      <c r="A254">
        <v>1631</v>
      </c>
      <c r="B254" t="s">
        <v>157</v>
      </c>
      <c r="C254" t="s">
        <v>120</v>
      </c>
      <c r="D254" t="s">
        <v>119</v>
      </c>
      <c r="E254" t="str">
        <f t="shared" si="3"/>
        <v>Monika Dohly</v>
      </c>
      <c r="F254" t="s">
        <v>192</v>
      </c>
      <c r="G254" t="s">
        <v>43</v>
      </c>
    </row>
    <row r="255" spans="1:7" x14ac:dyDescent="0.3">
      <c r="A255">
        <v>1632</v>
      </c>
      <c r="B255" t="s">
        <v>156</v>
      </c>
      <c r="C255" t="s">
        <v>75</v>
      </c>
      <c r="D255" t="s">
        <v>123</v>
      </c>
      <c r="E255" t="str">
        <f t="shared" si="3"/>
        <v>Dennis Langer</v>
      </c>
      <c r="F255" t="s">
        <v>192</v>
      </c>
      <c r="G255" t="s">
        <v>43</v>
      </c>
    </row>
    <row r="256" spans="1:7" x14ac:dyDescent="0.3">
      <c r="A256">
        <v>1634</v>
      </c>
      <c r="B256" t="s">
        <v>156</v>
      </c>
      <c r="C256" t="s">
        <v>122</v>
      </c>
      <c r="D256" t="s">
        <v>121</v>
      </c>
      <c r="E256" t="str">
        <f t="shared" si="3"/>
        <v>Danny Gohlike</v>
      </c>
      <c r="F256" t="s">
        <v>192</v>
      </c>
      <c r="G256" t="s">
        <v>43</v>
      </c>
    </row>
    <row r="257" spans="1:7" x14ac:dyDescent="0.3">
      <c r="A257">
        <v>1633</v>
      </c>
      <c r="B257" t="s">
        <v>156</v>
      </c>
      <c r="C257" t="s">
        <v>118</v>
      </c>
      <c r="D257" t="s">
        <v>117</v>
      </c>
      <c r="E257" t="str">
        <f t="shared" si="3"/>
        <v>Dominik Chromik</v>
      </c>
      <c r="F257" t="s">
        <v>192</v>
      </c>
      <c r="G257" t="s">
        <v>43</v>
      </c>
    </row>
    <row r="258" spans="1:7" x14ac:dyDescent="0.3">
      <c r="A258">
        <v>1635</v>
      </c>
      <c r="B258" t="s">
        <v>156</v>
      </c>
      <c r="C258" t="s">
        <v>62</v>
      </c>
      <c r="D258" t="s">
        <v>116</v>
      </c>
      <c r="E258" t="str">
        <f t="shared" ref="E258" si="4">C258&amp;" "&amp;D258</f>
        <v>Patrick Barbara</v>
      </c>
      <c r="F258" t="s">
        <v>192</v>
      </c>
      <c r="G258" t="s">
        <v>43</v>
      </c>
    </row>
    <row r="259" spans="1:7" x14ac:dyDescent="0.3">
      <c r="A259">
        <v>1605</v>
      </c>
      <c r="B259" t="s">
        <v>156</v>
      </c>
      <c r="C259" t="s">
        <v>376</v>
      </c>
      <c r="D259" t="s">
        <v>377</v>
      </c>
      <c r="E259" t="str">
        <f>C259&amp;" "&amp;D259</f>
        <v>Tim Noeske</v>
      </c>
      <c r="F259" t="s">
        <v>192</v>
      </c>
      <c r="G259" t="s">
        <v>43</v>
      </c>
    </row>
    <row r="260" spans="1:7" x14ac:dyDescent="0.3">
      <c r="A260">
        <v>1393</v>
      </c>
      <c r="B260" t="s">
        <v>156</v>
      </c>
      <c r="C260" t="s">
        <v>89</v>
      </c>
      <c r="D260" t="s">
        <v>102</v>
      </c>
      <c r="E260" t="str">
        <f t="shared" ref="E260:E280" si="5">C260&amp;" "&amp;D260</f>
        <v>Andreas Habers</v>
      </c>
      <c r="F260" t="s">
        <v>103</v>
      </c>
      <c r="G260" t="s">
        <v>43</v>
      </c>
    </row>
    <row r="261" spans="1:7" x14ac:dyDescent="0.3">
      <c r="A261">
        <v>1358</v>
      </c>
      <c r="B261" t="s">
        <v>157</v>
      </c>
      <c r="C261" t="s">
        <v>106</v>
      </c>
      <c r="D261" t="s">
        <v>105</v>
      </c>
      <c r="E261" t="str">
        <f t="shared" si="5"/>
        <v>Ute Hellwig</v>
      </c>
      <c r="F261" t="s">
        <v>103</v>
      </c>
      <c r="G261" t="s">
        <v>43</v>
      </c>
    </row>
    <row r="262" spans="1:7" x14ac:dyDescent="0.3">
      <c r="A262">
        <v>1360</v>
      </c>
      <c r="B262" t="s">
        <v>156</v>
      </c>
      <c r="C262" t="s">
        <v>108</v>
      </c>
      <c r="D262" t="s">
        <v>107</v>
      </c>
      <c r="E262" t="str">
        <f t="shared" si="5"/>
        <v>Gerd Klee</v>
      </c>
      <c r="F262" t="s">
        <v>103</v>
      </c>
      <c r="G262" t="s">
        <v>43</v>
      </c>
    </row>
    <row r="263" spans="1:7" x14ac:dyDescent="0.3">
      <c r="A263">
        <v>1359</v>
      </c>
      <c r="B263" t="s">
        <v>156</v>
      </c>
      <c r="C263" t="s">
        <v>110</v>
      </c>
      <c r="D263" t="s">
        <v>109</v>
      </c>
      <c r="E263" t="str">
        <f t="shared" si="5"/>
        <v>Benjamin Kukula</v>
      </c>
      <c r="F263" t="s">
        <v>103</v>
      </c>
      <c r="G263" t="s">
        <v>43</v>
      </c>
    </row>
    <row r="264" spans="1:7" x14ac:dyDescent="0.3">
      <c r="A264">
        <v>1363</v>
      </c>
      <c r="B264" t="s">
        <v>156</v>
      </c>
      <c r="C264" t="s">
        <v>113</v>
      </c>
      <c r="D264" t="s">
        <v>112</v>
      </c>
      <c r="E264" t="str">
        <f t="shared" si="5"/>
        <v>Christof Meiners</v>
      </c>
      <c r="F264" t="s">
        <v>103</v>
      </c>
      <c r="G264" t="s">
        <v>43</v>
      </c>
    </row>
    <row r="265" spans="1:7" x14ac:dyDescent="0.3">
      <c r="A265">
        <v>1636</v>
      </c>
      <c r="B265" t="s">
        <v>156</v>
      </c>
      <c r="C265" t="s">
        <v>114</v>
      </c>
      <c r="D265" t="s">
        <v>91</v>
      </c>
      <c r="E265" t="str">
        <f t="shared" si="5"/>
        <v>Gunnar Menzel</v>
      </c>
      <c r="F265" t="s">
        <v>103</v>
      </c>
      <c r="G265" t="s">
        <v>43</v>
      </c>
    </row>
    <row r="266" spans="1:7" x14ac:dyDescent="0.3">
      <c r="A266">
        <v>1642</v>
      </c>
      <c r="B266" t="s">
        <v>156</v>
      </c>
      <c r="C266" t="s">
        <v>59</v>
      </c>
      <c r="D266" t="s">
        <v>111</v>
      </c>
      <c r="E266" t="str">
        <f t="shared" si="5"/>
        <v>Alexander Kux</v>
      </c>
      <c r="F266" t="s">
        <v>103</v>
      </c>
      <c r="G266" t="s">
        <v>43</v>
      </c>
    </row>
    <row r="267" spans="1:7" x14ac:dyDescent="0.3">
      <c r="A267">
        <v>1582</v>
      </c>
      <c r="B267" t="s">
        <v>156</v>
      </c>
      <c r="C267" t="s">
        <v>54</v>
      </c>
      <c r="D267" t="s">
        <v>115</v>
      </c>
      <c r="E267" t="str">
        <f t="shared" si="5"/>
        <v>Stefan Stumpff</v>
      </c>
      <c r="F267" t="s">
        <v>103</v>
      </c>
      <c r="G267" t="s">
        <v>43</v>
      </c>
    </row>
    <row r="268" spans="1:7" x14ac:dyDescent="0.3">
      <c r="A268">
        <v>1598</v>
      </c>
      <c r="B268" t="s">
        <v>157</v>
      </c>
      <c r="C268" t="s">
        <v>104</v>
      </c>
      <c r="D268" t="s">
        <v>102</v>
      </c>
      <c r="E268" t="str">
        <f t="shared" si="5"/>
        <v>Heike Habers</v>
      </c>
      <c r="F268" t="s">
        <v>103</v>
      </c>
      <c r="G268" t="s">
        <v>43</v>
      </c>
    </row>
    <row r="269" spans="1:7" x14ac:dyDescent="0.3">
      <c r="A269">
        <v>1642</v>
      </c>
      <c r="B269" t="s">
        <v>156</v>
      </c>
      <c r="C269" t="s">
        <v>59</v>
      </c>
      <c r="D269" t="s">
        <v>111</v>
      </c>
      <c r="E269" t="str">
        <f t="shared" si="5"/>
        <v>Alexander Kux</v>
      </c>
      <c r="F269" t="s">
        <v>103</v>
      </c>
      <c r="G269" t="s">
        <v>43</v>
      </c>
    </row>
    <row r="270" spans="1:7" x14ac:dyDescent="0.3">
      <c r="E270" t="str">
        <f t="shared" si="5"/>
        <v xml:space="preserve"> </v>
      </c>
    </row>
    <row r="271" spans="1:7" x14ac:dyDescent="0.3">
      <c r="E271" t="str">
        <f t="shared" si="5"/>
        <v xml:space="preserve"> </v>
      </c>
    </row>
    <row r="272" spans="1:7" x14ac:dyDescent="0.3">
      <c r="E272" t="str">
        <f t="shared" si="5"/>
        <v xml:space="preserve"> </v>
      </c>
    </row>
    <row r="273" spans="5:5" x14ac:dyDescent="0.3">
      <c r="E273" t="str">
        <f t="shared" si="5"/>
        <v xml:space="preserve"> </v>
      </c>
    </row>
    <row r="274" spans="5:5" x14ac:dyDescent="0.3">
      <c r="E274" t="str">
        <f t="shared" si="5"/>
        <v xml:space="preserve"> </v>
      </c>
    </row>
    <row r="275" spans="5:5" x14ac:dyDescent="0.3">
      <c r="E275" t="str">
        <f t="shared" si="5"/>
        <v xml:space="preserve"> </v>
      </c>
    </row>
    <row r="276" spans="5:5" x14ac:dyDescent="0.3">
      <c r="E276" t="str">
        <f t="shared" si="5"/>
        <v xml:space="preserve"> </v>
      </c>
    </row>
    <row r="277" spans="5:5" x14ac:dyDescent="0.3">
      <c r="E277" t="str">
        <f t="shared" si="5"/>
        <v xml:space="preserve"> </v>
      </c>
    </row>
    <row r="278" spans="5:5" x14ac:dyDescent="0.3">
      <c r="E278" t="str">
        <f t="shared" si="5"/>
        <v xml:space="preserve"> </v>
      </c>
    </row>
    <row r="279" spans="5:5" x14ac:dyDescent="0.3">
      <c r="E279" t="str">
        <f t="shared" si="5"/>
        <v xml:space="preserve"> </v>
      </c>
    </row>
    <row r="280" spans="5:5" x14ac:dyDescent="0.3">
      <c r="E280" t="str">
        <f t="shared" si="5"/>
        <v xml:space="preserve"> </v>
      </c>
    </row>
  </sheetData>
  <sheetProtection algorithmName="SHA-512" hashValue="zb7g6s76Wpj9hRVRtZBFNQA4NSCCmj33yE0vGg+CZ4RgFEnR0S2BwsJYt7+/tiA2mxyaJLwnCQYEAPseqQHEqw==" saltValue="w3452T+K3xuT/gPLZV+b0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 2022</vt:lpstr>
      <vt:lpstr>Spieler Lev-Liga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eibe</dc:creator>
  <cp:keywords/>
  <dc:description/>
  <cp:lastModifiedBy>Marc</cp:lastModifiedBy>
  <cp:revision/>
  <dcterms:created xsi:type="dcterms:W3CDTF">2021-10-04T11:17:15Z</dcterms:created>
  <dcterms:modified xsi:type="dcterms:W3CDTF">2022-05-23T21:17:38Z</dcterms:modified>
  <cp:category/>
  <cp:contentStatus/>
</cp:coreProperties>
</file>