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637BD9A-5666-4632-BC3B-6A408A232FD2}" xr6:coauthVersionLast="47" xr6:coauthVersionMax="47" xr10:uidLastSave="{00000000-0000-0000-0000-000000000000}"/>
  <bookViews>
    <workbookView xWindow="-25320" yWindow="270" windowWidth="25440" windowHeight="15270" xr2:uid="{7FC464F7-FC5C-4CD9-8BC7-6E636981C0E8}"/>
  </bookViews>
  <sheets>
    <sheet name="Spielbericht" sheetId="4" r:id="rId1"/>
    <sheet name="Tabelle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4" l="1"/>
  <c r="Z39" i="4"/>
  <c r="Z38" i="4"/>
  <c r="Z37" i="4"/>
  <c r="Z36" i="4"/>
  <c r="Z29" i="4"/>
  <c r="Z28" i="4"/>
  <c r="Z27" i="4"/>
  <c r="Z26" i="4"/>
  <c r="Y35" i="4"/>
  <c r="Y34" i="4"/>
  <c r="Y33" i="4"/>
  <c r="Y32" i="4"/>
  <c r="Y24" i="4"/>
  <c r="Y25" i="4"/>
  <c r="Y23" i="4"/>
  <c r="U22" i="4"/>
  <c r="X39" i="4"/>
  <c r="X38" i="4"/>
  <c r="X37" i="4"/>
  <c r="X36" i="4"/>
  <c r="W39" i="4"/>
  <c r="W38" i="4"/>
  <c r="W37" i="4"/>
  <c r="W36" i="4"/>
  <c r="V39" i="4"/>
  <c r="V38" i="4"/>
  <c r="V37" i="4"/>
  <c r="V36" i="4"/>
  <c r="U32" i="4"/>
  <c r="Y27" i="4"/>
  <c r="Y28" i="4"/>
  <c r="Y29" i="4"/>
  <c r="Y26" i="4"/>
  <c r="X29" i="4"/>
  <c r="X28" i="4"/>
  <c r="X27" i="4"/>
  <c r="X26" i="4"/>
  <c r="W29" i="4"/>
  <c r="W28" i="4"/>
  <c r="W27" i="4"/>
  <c r="W26" i="4"/>
  <c r="V29" i="4"/>
  <c r="V28" i="4"/>
  <c r="V27" i="4"/>
  <c r="V26" i="4"/>
  <c r="U25" i="4"/>
  <c r="U24" i="4"/>
  <c r="U23" i="4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18" i="5"/>
  <c r="I19" i="5"/>
  <c r="I20" i="5"/>
  <c r="K20" i="5" s="1"/>
  <c r="V35" i="4" s="1"/>
  <c r="I21" i="5"/>
  <c r="I22" i="5"/>
  <c r="I23" i="5"/>
  <c r="I24" i="5"/>
  <c r="K24" i="5" s="1"/>
  <c r="W35" i="4" s="1"/>
  <c r="I25" i="5"/>
  <c r="I26" i="5"/>
  <c r="I27" i="5"/>
  <c r="K27" i="5" s="1"/>
  <c r="W32" i="4" s="1"/>
  <c r="I28" i="5"/>
  <c r="K28" i="5" s="1"/>
  <c r="X22" i="4" s="1"/>
  <c r="I29" i="5"/>
  <c r="I30" i="5"/>
  <c r="I31" i="5"/>
  <c r="K31" i="5" s="1"/>
  <c r="X33" i="4" s="1"/>
  <c r="I18" i="5"/>
  <c r="U39" i="4"/>
  <c r="U38" i="4"/>
  <c r="U37" i="4"/>
  <c r="U36" i="4"/>
  <c r="U29" i="4"/>
  <c r="U28" i="4"/>
  <c r="U27" i="4"/>
  <c r="U26" i="4"/>
  <c r="Y39" i="4"/>
  <c r="Y38" i="4"/>
  <c r="Y37" i="4"/>
  <c r="Y36" i="4"/>
  <c r="AD23" i="4"/>
  <c r="AD24" i="4"/>
  <c r="AD25" i="4"/>
  <c r="AD26" i="4"/>
  <c r="AD27" i="4"/>
  <c r="AD28" i="4"/>
  <c r="AD29" i="4"/>
  <c r="AD22" i="4"/>
  <c r="AD33" i="4"/>
  <c r="AD34" i="4"/>
  <c r="AD35" i="4"/>
  <c r="AD36" i="4"/>
  <c r="AD37" i="4"/>
  <c r="AD38" i="4"/>
  <c r="AD39" i="4"/>
  <c r="AD32" i="4"/>
  <c r="L41" i="4"/>
  <c r="M44" i="4" s="1"/>
  <c r="J41" i="4"/>
  <c r="J44" i="4" s="1"/>
  <c r="P39" i="4"/>
  <c r="N39" i="4"/>
  <c r="P38" i="4"/>
  <c r="N38" i="4"/>
  <c r="P37" i="4"/>
  <c r="N37" i="4"/>
  <c r="P36" i="4"/>
  <c r="N36" i="4"/>
  <c r="U35" i="4"/>
  <c r="P35" i="4"/>
  <c r="N35" i="4"/>
  <c r="U34" i="4"/>
  <c r="P34" i="4"/>
  <c r="N34" i="4"/>
  <c r="U33" i="4"/>
  <c r="P33" i="4"/>
  <c r="N33" i="4"/>
  <c r="P32" i="4"/>
  <c r="N32" i="4"/>
  <c r="P31" i="4"/>
  <c r="N31" i="4"/>
  <c r="P30" i="4"/>
  <c r="N30" i="4"/>
  <c r="P29" i="4"/>
  <c r="N29" i="4"/>
  <c r="P28" i="4"/>
  <c r="N28" i="4"/>
  <c r="P27" i="4"/>
  <c r="N27" i="4"/>
  <c r="P26" i="4"/>
  <c r="N26" i="4"/>
  <c r="P25" i="4"/>
  <c r="N25" i="4"/>
  <c r="P24" i="4"/>
  <c r="N24" i="4"/>
  <c r="P23" i="4"/>
  <c r="N23" i="4"/>
  <c r="P22" i="4"/>
  <c r="N22" i="4"/>
  <c r="P21" i="4"/>
  <c r="N21" i="4"/>
  <c r="P20" i="4"/>
  <c r="N20" i="4"/>
  <c r="V24" i="4" l="1"/>
  <c r="W25" i="4"/>
  <c r="X34" i="4"/>
  <c r="W22" i="4"/>
  <c r="X25" i="4"/>
  <c r="K23" i="5"/>
  <c r="K19" i="5"/>
  <c r="K18" i="5"/>
  <c r="K26" i="5"/>
  <c r="K22" i="5"/>
  <c r="K30" i="5"/>
  <c r="K29" i="5"/>
  <c r="K25" i="5"/>
  <c r="K21" i="5"/>
  <c r="AA29" i="4"/>
  <c r="AB29" i="4" s="1"/>
  <c r="AA37" i="4"/>
  <c r="AB37" i="4" s="1"/>
  <c r="AA39" i="4"/>
  <c r="AB39" i="4" s="1"/>
  <c r="N41" i="4"/>
  <c r="S44" i="4" s="1"/>
  <c r="AA27" i="4"/>
  <c r="AB27" i="4" s="1"/>
  <c r="P41" i="4"/>
  <c r="V44" i="4" s="1"/>
  <c r="AA26" i="4"/>
  <c r="AB26" i="4" s="1"/>
  <c r="AA28" i="4"/>
  <c r="AB28" i="4" s="1"/>
  <c r="AA36" i="4"/>
  <c r="AB36" i="4" s="1"/>
  <c r="AA38" i="4"/>
  <c r="AB38" i="4" s="1"/>
  <c r="X35" i="4" l="1"/>
  <c r="X23" i="4"/>
  <c r="Z22" i="4"/>
  <c r="Z35" i="4"/>
  <c r="Z34" i="4"/>
  <c r="Z23" i="4"/>
  <c r="X32" i="4"/>
  <c r="X24" i="4"/>
  <c r="W23" i="4"/>
  <c r="W34" i="4"/>
  <c r="W33" i="4"/>
  <c r="W24" i="4"/>
  <c r="Z32" i="4"/>
  <c r="Z25" i="4"/>
  <c r="Z33" i="4"/>
  <c r="Z24" i="4"/>
  <c r="AA24" i="4" s="1"/>
  <c r="AB24" i="4" s="1"/>
  <c r="V25" i="4"/>
  <c r="V34" i="4"/>
  <c r="AA34" i="4" s="1"/>
  <c r="AB34" i="4" s="1"/>
  <c r="V32" i="4"/>
  <c r="V23" i="4"/>
  <c r="AA23" i="4" s="1"/>
  <c r="AB23" i="4" s="1"/>
  <c r="V33" i="4"/>
  <c r="V22" i="4"/>
  <c r="AA22" i="4" s="1"/>
  <c r="AB22" i="4" s="1"/>
  <c r="D44" i="4"/>
  <c r="A44" i="4"/>
  <c r="AA33" i="4" l="1"/>
  <c r="AB33" i="4" s="1"/>
  <c r="AA35" i="4"/>
  <c r="AB35" i="4" s="1"/>
  <c r="AA32" i="4"/>
  <c r="AB32" i="4" s="1"/>
  <c r="AD40" i="4" s="1"/>
  <c r="AA25" i="4"/>
  <c r="AB25" i="4" s="1"/>
  <c r="AD30" i="4" s="1"/>
</calcChain>
</file>

<file path=xl/sharedStrings.xml><?xml version="1.0" encoding="utf-8"?>
<sst xmlns="http://schemas.openxmlformats.org/spreadsheetml/2006/main" count="284" uniqueCount="111">
  <si>
    <t>1. Leverkusener E-Dart-Liga e.V.</t>
  </si>
  <si>
    <t>Name Gastteam:</t>
  </si>
  <si>
    <t>Spielführer:</t>
  </si>
  <si>
    <t>Nr.</t>
  </si>
  <si>
    <t xml:space="preserve">Name Heimteam: </t>
  </si>
  <si>
    <t>HE1:</t>
  </si>
  <si>
    <t>HE2:</t>
  </si>
  <si>
    <t>HE3:</t>
  </si>
  <si>
    <t>HE4:</t>
  </si>
  <si>
    <t>GE1:</t>
  </si>
  <si>
    <t>GE2:</t>
  </si>
  <si>
    <t>GE3:</t>
  </si>
  <si>
    <t>GE4:</t>
  </si>
  <si>
    <t>2. Do.</t>
  </si>
  <si>
    <t>1. Do.</t>
  </si>
  <si>
    <t>Sätze</t>
  </si>
  <si>
    <t>Spiele</t>
  </si>
  <si>
    <t>:</t>
  </si>
  <si>
    <t>Heim-spieler</t>
  </si>
  <si>
    <t>Gast-spieler</t>
  </si>
  <si>
    <t>Do</t>
  </si>
  <si>
    <t>Spielgeldberechnung</t>
  </si>
  <si>
    <t>Betrag</t>
  </si>
  <si>
    <t xml:space="preserve">        Spiel
Spieler</t>
  </si>
  <si>
    <t xml:space="preserve">H 1: </t>
  </si>
  <si>
    <t>H 2:</t>
  </si>
  <si>
    <t>H 3:</t>
  </si>
  <si>
    <t>H 4:</t>
  </si>
  <si>
    <t xml:space="preserve">G 1: </t>
  </si>
  <si>
    <t>G 2:</t>
  </si>
  <si>
    <t>G 3:</t>
  </si>
  <si>
    <t>G 4:</t>
  </si>
  <si>
    <r>
      <t xml:space="preserve">Sätze
</t>
    </r>
    <r>
      <rPr>
        <sz val="7"/>
        <color theme="1"/>
        <rFont val="Arial"/>
        <family val="2"/>
      </rPr>
      <t>(2:0, 2:1, 1:2, 0:2)</t>
    </r>
  </si>
  <si>
    <r>
      <t xml:space="preserve">Spiele
</t>
    </r>
    <r>
      <rPr>
        <sz val="7"/>
        <color theme="1"/>
        <rFont val="Arial"/>
        <family val="2"/>
      </rPr>
      <t>(1:0, 0:1)</t>
    </r>
  </si>
  <si>
    <t>Punkte</t>
  </si>
  <si>
    <t>Gesamt</t>
  </si>
  <si>
    <t>Unterschrift Spielführer Heim</t>
  </si>
  <si>
    <t>Unterschrift Spielführer Gast</t>
  </si>
  <si>
    <t>High Finish</t>
  </si>
  <si>
    <t>Short Game</t>
  </si>
  <si>
    <t>High Score</t>
  </si>
  <si>
    <t>Einsendeschluss ist der auf den aktuellen Spieltag folgende Sonntag!! 
Für die verspätete Abgabe wird ein Strafgeld fällig</t>
  </si>
  <si>
    <t>HE1</t>
  </si>
  <si>
    <t>HE2</t>
  </si>
  <si>
    <t>HE3</t>
  </si>
  <si>
    <t>HE4</t>
  </si>
  <si>
    <t>GE1</t>
  </si>
  <si>
    <t>GE2</t>
  </si>
  <si>
    <t>GE3</t>
  </si>
  <si>
    <t>GE4</t>
  </si>
  <si>
    <t>H1</t>
  </si>
  <si>
    <t>H2</t>
  </si>
  <si>
    <t>H3</t>
  </si>
  <si>
    <t>H4</t>
  </si>
  <si>
    <t>H1/H2</t>
  </si>
  <si>
    <t>H3/H4</t>
  </si>
  <si>
    <t>G1/G2</t>
  </si>
  <si>
    <t>G3/G4</t>
  </si>
  <si>
    <t>G1</t>
  </si>
  <si>
    <t>G2</t>
  </si>
  <si>
    <t>G3</t>
  </si>
  <si>
    <t>G4</t>
  </si>
  <si>
    <t>501 Master Out / Double Out</t>
  </si>
  <si>
    <t>Spielbericht B / A Liga</t>
  </si>
  <si>
    <t>nicht beschreiben Formeln hinterlegt !!!</t>
  </si>
  <si>
    <t>Bitte nur beschreiben</t>
  </si>
  <si>
    <t>Bemerkungen und Proteste</t>
  </si>
  <si>
    <t>Für Bemerkungen und Proteste bitte 2.te Seite benutzen und zusammen mit dem Bericht an Ligaleitung senden</t>
  </si>
  <si>
    <t>HE1/H2</t>
  </si>
  <si>
    <t>GE1/G2</t>
  </si>
  <si>
    <t>HE3/H4</t>
  </si>
  <si>
    <t>GE3/G4</t>
  </si>
  <si>
    <t>H1/HE2</t>
  </si>
  <si>
    <t>G1/GE2</t>
  </si>
  <si>
    <t>H3/HE4</t>
  </si>
  <si>
    <t>G3/GE4</t>
  </si>
  <si>
    <t>HE1/HE2</t>
  </si>
  <si>
    <t>GE1/GE2</t>
  </si>
  <si>
    <t>HE3/HE4</t>
  </si>
  <si>
    <t>GE3/GE4</t>
  </si>
  <si>
    <r>
      <t xml:space="preserve">Ab Spiel 7 ist eine Dropdown-Liste der möglichen Spieler hinterlegt / </t>
    </r>
    <r>
      <rPr>
        <b/>
        <u/>
        <sz val="11"/>
        <color rgb="FFFF0000"/>
        <rFont val="Calibri"/>
        <family val="2"/>
        <scheme val="minor"/>
      </rPr>
      <t>KEINE</t>
    </r>
    <r>
      <rPr>
        <b/>
        <u/>
        <sz val="11"/>
        <color theme="1"/>
        <rFont val="Calibri"/>
        <family val="2"/>
        <scheme val="minor"/>
      </rPr>
      <t xml:space="preserve"> Freihandeingabe</t>
    </r>
  </si>
  <si>
    <t>H1/HE1</t>
  </si>
  <si>
    <t>G1/GE1</t>
  </si>
  <si>
    <t>H3/HE1</t>
  </si>
  <si>
    <t>G3/GE1</t>
  </si>
  <si>
    <t>H3/HE2</t>
  </si>
  <si>
    <t>G3/GE2</t>
  </si>
  <si>
    <t>H1/HE3</t>
  </si>
  <si>
    <t>G1/GE3</t>
  </si>
  <si>
    <t>H3/HE3</t>
  </si>
  <si>
    <t>G3/GE3</t>
  </si>
  <si>
    <t>H1/HE4</t>
  </si>
  <si>
    <t>G1/GE4</t>
  </si>
  <si>
    <t>HE1/H4</t>
  </si>
  <si>
    <t>GE1/G4</t>
  </si>
  <si>
    <t>HE2/H2</t>
  </si>
  <si>
    <t>GE2/G2</t>
  </si>
  <si>
    <t>HE2/H4</t>
  </si>
  <si>
    <t>GE2/G4</t>
  </si>
  <si>
    <t>HE3/H2</t>
  </si>
  <si>
    <t>GE3/G2</t>
  </si>
  <si>
    <t>HE4/H2</t>
  </si>
  <si>
    <t>GE4/G2</t>
  </si>
  <si>
    <t>HE4/H4</t>
  </si>
  <si>
    <t>GE4/G4</t>
  </si>
  <si>
    <t>HE1/HE3</t>
  </si>
  <si>
    <t>GE1/GE3</t>
  </si>
  <si>
    <t>HE1/HE4</t>
  </si>
  <si>
    <t>GE1/GE4</t>
  </si>
  <si>
    <t>HE2/HE3</t>
  </si>
  <si>
    <t>GE2/GE3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</si>
</sst>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rgb="FF464646"/>
      <name val="Arial"/>
      <family val="2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/>
      <right style="medium">
        <color indexed="64"/>
      </right>
      <top/>
      <bottom/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0" fontId="4" fillId="3" borderId="1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66" fontId="4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right"/>
    </xf>
    <xf numFmtId="0" fontId="4" fillId="2" borderId="12" xfId="0" applyFont="1" applyFill="1" applyBorder="1" applyProtection="1"/>
    <xf numFmtId="0" fontId="4" fillId="2" borderId="1" xfId="0" applyFont="1" applyFill="1" applyBorder="1" applyProtection="1"/>
    <xf numFmtId="0" fontId="4" fillId="2" borderId="0" xfId="0" applyFont="1" applyFill="1" applyProtection="1"/>
    <xf numFmtId="166" fontId="4" fillId="2" borderId="1" xfId="0" applyNumberFormat="1" applyFont="1" applyFill="1" applyBorder="1" applyProtection="1"/>
    <xf numFmtId="0" fontId="10" fillId="0" borderId="7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11" xfId="0" applyNumberFormat="1" applyFont="1" applyFill="1" applyBorder="1" applyAlignment="1" applyProtection="1">
      <alignment horizontal="center"/>
      <protection locked="0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6" fontId="4" fillId="2" borderId="7" xfId="0" applyNumberFormat="1" applyFont="1" applyFill="1" applyBorder="1" applyAlignment="1" applyProtection="1">
      <alignment horizontal="center"/>
    </xf>
    <xf numFmtId="166" fontId="4" fillId="2" borderId="8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textRotation="90"/>
      <protection locked="0"/>
    </xf>
    <xf numFmtId="0" fontId="4" fillId="0" borderId="12" xfId="0" applyFont="1" applyBorder="1" applyAlignment="1" applyProtection="1">
      <alignment horizontal="center" textRotation="90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8" fillId="2" borderId="22" xfId="0" applyFont="1" applyFill="1" applyBorder="1" applyAlignment="1" applyProtection="1">
      <alignment horizontal="center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87086</xdr:colOff>
      <xdr:row>0</xdr:row>
      <xdr:rowOff>157844</xdr:rowOff>
    </xdr:from>
    <xdr:to>
      <xdr:col>28</xdr:col>
      <xdr:colOff>139608</xdr:colOff>
      <xdr:row>5</xdr:row>
      <xdr:rowOff>640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228E3E8-581D-4CED-A3D6-47E2BAA37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8586" y="157844"/>
          <a:ext cx="1006927" cy="925925"/>
        </a:xfrm>
        <a:prstGeom prst="rect">
          <a:avLst/>
        </a:prstGeom>
      </xdr:spPr>
    </xdr:pic>
    <xdr:clientData/>
  </xdr:twoCellAnchor>
  <xdr:twoCellAnchor editAs="oneCell">
    <xdr:from>
      <xdr:col>0</xdr:col>
      <xdr:colOff>27213</xdr:colOff>
      <xdr:row>0</xdr:row>
      <xdr:rowOff>81644</xdr:rowOff>
    </xdr:from>
    <xdr:to>
      <xdr:col>5</xdr:col>
      <xdr:colOff>170359</xdr:colOff>
      <xdr:row>4</xdr:row>
      <xdr:rowOff>178174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3CCC302-F824-4825-9D7A-358916354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3" y="81644"/>
          <a:ext cx="1099456" cy="996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2ED1-A914-4B8C-A137-C256BF49E3A8}">
  <dimension ref="A2:AF103"/>
  <sheetViews>
    <sheetView tabSelected="1" topLeftCell="A19" workbookViewId="0">
      <selection activeCell="AH41" sqref="AH41"/>
    </sheetView>
  </sheetViews>
  <sheetFormatPr baseColWidth="10" defaultColWidth="11.109375" defaultRowHeight="14.4" x14ac:dyDescent="0.3"/>
  <cols>
    <col min="1" max="28" width="2.6640625" style="1" customWidth="1"/>
    <col min="29" max="29" width="5.33203125" style="1" customWidth="1"/>
    <col min="30" max="16384" width="11.109375" style="1"/>
  </cols>
  <sheetData>
    <row r="2" spans="1:32" ht="23.4" x14ac:dyDescent="0.45">
      <c r="G2" s="33" t="s">
        <v>0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AE2" s="2"/>
      <c r="AF2" s="2"/>
    </row>
    <row r="3" spans="1:32" ht="18" x14ac:dyDescent="0.35">
      <c r="G3" s="34" t="s">
        <v>63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AE3" s="2"/>
      <c r="AF3" s="2"/>
    </row>
    <row r="4" spans="1:32" x14ac:dyDescent="0.3">
      <c r="G4" s="35" t="s">
        <v>62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AE4" s="2"/>
      <c r="AF4" s="2"/>
    </row>
    <row r="5" spans="1:32" x14ac:dyDescent="0.3">
      <c r="G5" s="3"/>
      <c r="H5" s="3"/>
      <c r="I5" s="4"/>
      <c r="J5" s="5"/>
      <c r="K5" s="5"/>
      <c r="L5" s="5"/>
      <c r="M5" s="5"/>
      <c r="N5" s="5"/>
      <c r="O5" s="5"/>
      <c r="P5" s="6"/>
      <c r="Q5" s="7"/>
      <c r="AE5" s="2"/>
      <c r="AF5" s="2"/>
    </row>
    <row r="6" spans="1:32" ht="15" thickBot="1" x14ac:dyDescent="0.35">
      <c r="AE6" s="2"/>
      <c r="AF6" s="2"/>
    </row>
    <row r="7" spans="1:32" s="2" customFormat="1" ht="11.4" x14ac:dyDescent="0.2">
      <c r="A7" s="36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P7" s="36" t="s">
        <v>1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/>
    </row>
    <row r="8" spans="1:32" s="2" customFormat="1" ht="12" thickBo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2"/>
      <c r="AB8" s="42"/>
      <c r="AC8" s="43"/>
    </row>
    <row r="9" spans="1:32" s="2" customFormat="1" ht="12" thickBot="1" x14ac:dyDescent="0.25">
      <c r="A9" s="44" t="s">
        <v>2</v>
      </c>
      <c r="B9" s="45"/>
      <c r="C9" s="45"/>
      <c r="D9" s="45"/>
      <c r="E9" s="45"/>
      <c r="F9" s="45"/>
      <c r="G9" s="45"/>
      <c r="H9" s="45"/>
      <c r="I9" s="45"/>
      <c r="J9" s="45"/>
      <c r="K9" s="46"/>
      <c r="L9" s="47" t="s">
        <v>3</v>
      </c>
      <c r="M9" s="48"/>
      <c r="N9" s="49"/>
      <c r="P9" s="44" t="s">
        <v>2</v>
      </c>
      <c r="Q9" s="45"/>
      <c r="R9" s="45"/>
      <c r="S9" s="45"/>
      <c r="T9" s="45"/>
      <c r="U9" s="45"/>
      <c r="V9" s="45"/>
      <c r="W9" s="45"/>
      <c r="X9" s="45"/>
      <c r="Y9" s="45"/>
      <c r="Z9" s="46"/>
      <c r="AA9" s="47" t="s">
        <v>3</v>
      </c>
      <c r="AB9" s="48"/>
      <c r="AC9" s="49"/>
    </row>
    <row r="10" spans="1:32" s="2" customFormat="1" ht="12" thickBot="1" x14ac:dyDescent="0.25">
      <c r="A10" s="47" t="s">
        <v>24</v>
      </c>
      <c r="B10" s="49"/>
      <c r="C10" s="50"/>
      <c r="D10" s="51"/>
      <c r="E10" s="51"/>
      <c r="F10" s="51"/>
      <c r="G10" s="51"/>
      <c r="H10" s="51"/>
      <c r="I10" s="51"/>
      <c r="J10" s="51"/>
      <c r="K10" s="52"/>
      <c r="L10" s="53"/>
      <c r="M10" s="54"/>
      <c r="N10" s="55"/>
      <c r="P10" s="47" t="s">
        <v>28</v>
      </c>
      <c r="Q10" s="49"/>
      <c r="R10" s="50"/>
      <c r="S10" s="51"/>
      <c r="T10" s="51"/>
      <c r="U10" s="51"/>
      <c r="V10" s="51"/>
      <c r="W10" s="51"/>
      <c r="X10" s="51"/>
      <c r="Y10" s="51"/>
      <c r="Z10" s="52"/>
      <c r="AA10" s="53"/>
      <c r="AB10" s="54"/>
      <c r="AC10" s="55"/>
    </row>
    <row r="11" spans="1:32" s="2" customFormat="1" ht="12" thickBot="1" x14ac:dyDescent="0.25">
      <c r="A11" s="47" t="s">
        <v>25</v>
      </c>
      <c r="B11" s="49"/>
      <c r="C11" s="50"/>
      <c r="D11" s="51"/>
      <c r="E11" s="51"/>
      <c r="F11" s="51"/>
      <c r="G11" s="51"/>
      <c r="H11" s="51"/>
      <c r="I11" s="51"/>
      <c r="J11" s="51"/>
      <c r="K11" s="52"/>
      <c r="L11" s="53"/>
      <c r="M11" s="54"/>
      <c r="N11" s="55"/>
      <c r="P11" s="47" t="s">
        <v>29</v>
      </c>
      <c r="Q11" s="49"/>
      <c r="R11" s="50"/>
      <c r="S11" s="51"/>
      <c r="T11" s="51"/>
      <c r="U11" s="51"/>
      <c r="V11" s="51"/>
      <c r="W11" s="51"/>
      <c r="X11" s="51"/>
      <c r="Y11" s="51"/>
      <c r="Z11" s="52"/>
      <c r="AA11" s="53"/>
      <c r="AB11" s="54"/>
      <c r="AC11" s="55"/>
    </row>
    <row r="12" spans="1:32" s="2" customFormat="1" ht="12" thickBot="1" x14ac:dyDescent="0.25">
      <c r="A12" s="47" t="s">
        <v>26</v>
      </c>
      <c r="B12" s="49"/>
      <c r="C12" s="50"/>
      <c r="D12" s="51"/>
      <c r="E12" s="51"/>
      <c r="F12" s="51"/>
      <c r="G12" s="51"/>
      <c r="H12" s="51"/>
      <c r="I12" s="51"/>
      <c r="J12" s="51"/>
      <c r="K12" s="52"/>
      <c r="L12" s="53"/>
      <c r="M12" s="54"/>
      <c r="N12" s="55"/>
      <c r="P12" s="47" t="s">
        <v>30</v>
      </c>
      <c r="Q12" s="49"/>
      <c r="R12" s="50"/>
      <c r="S12" s="51"/>
      <c r="T12" s="51"/>
      <c r="U12" s="51"/>
      <c r="V12" s="51"/>
      <c r="W12" s="51"/>
      <c r="X12" s="51"/>
      <c r="Y12" s="51"/>
      <c r="Z12" s="52"/>
      <c r="AA12" s="53"/>
      <c r="AB12" s="54"/>
      <c r="AC12" s="55"/>
    </row>
    <row r="13" spans="1:32" s="2" customFormat="1" ht="12" thickBot="1" x14ac:dyDescent="0.25">
      <c r="A13" s="47" t="s">
        <v>27</v>
      </c>
      <c r="B13" s="49"/>
      <c r="C13" s="50"/>
      <c r="D13" s="51"/>
      <c r="E13" s="51"/>
      <c r="F13" s="51"/>
      <c r="G13" s="51"/>
      <c r="H13" s="51"/>
      <c r="I13" s="51"/>
      <c r="J13" s="51"/>
      <c r="K13" s="52"/>
      <c r="L13" s="53"/>
      <c r="M13" s="54"/>
      <c r="N13" s="55"/>
      <c r="P13" s="47" t="s">
        <v>31</v>
      </c>
      <c r="Q13" s="49"/>
      <c r="R13" s="50"/>
      <c r="S13" s="51"/>
      <c r="T13" s="51"/>
      <c r="U13" s="51"/>
      <c r="V13" s="51"/>
      <c r="W13" s="51"/>
      <c r="X13" s="51"/>
      <c r="Y13" s="51"/>
      <c r="Z13" s="52"/>
      <c r="AA13" s="53"/>
      <c r="AB13" s="54"/>
      <c r="AC13" s="55"/>
    </row>
    <row r="14" spans="1:32" s="2" customFormat="1" ht="12" thickBot="1" x14ac:dyDescent="0.25">
      <c r="A14" s="47" t="s">
        <v>5</v>
      </c>
      <c r="B14" s="49"/>
      <c r="C14" s="50"/>
      <c r="D14" s="51"/>
      <c r="E14" s="51"/>
      <c r="F14" s="51"/>
      <c r="G14" s="51"/>
      <c r="H14" s="51"/>
      <c r="I14" s="51"/>
      <c r="J14" s="51"/>
      <c r="K14" s="52"/>
      <c r="L14" s="53"/>
      <c r="M14" s="54"/>
      <c r="N14" s="55"/>
      <c r="P14" s="47" t="s">
        <v>9</v>
      </c>
      <c r="Q14" s="49"/>
      <c r="R14" s="50"/>
      <c r="S14" s="51"/>
      <c r="T14" s="51"/>
      <c r="U14" s="51"/>
      <c r="V14" s="51"/>
      <c r="W14" s="51"/>
      <c r="X14" s="51"/>
      <c r="Y14" s="51"/>
      <c r="Z14" s="52"/>
      <c r="AA14" s="53"/>
      <c r="AB14" s="54"/>
      <c r="AC14" s="55"/>
    </row>
    <row r="15" spans="1:32" s="2" customFormat="1" ht="12" thickBot="1" x14ac:dyDescent="0.25">
      <c r="A15" s="47" t="s">
        <v>6</v>
      </c>
      <c r="B15" s="49"/>
      <c r="C15" s="50"/>
      <c r="D15" s="51"/>
      <c r="E15" s="51"/>
      <c r="F15" s="51"/>
      <c r="G15" s="51"/>
      <c r="H15" s="51"/>
      <c r="I15" s="51"/>
      <c r="J15" s="51"/>
      <c r="K15" s="52"/>
      <c r="L15" s="53"/>
      <c r="M15" s="54"/>
      <c r="N15" s="55"/>
      <c r="P15" s="47" t="s">
        <v>10</v>
      </c>
      <c r="Q15" s="49"/>
      <c r="R15" s="50"/>
      <c r="S15" s="51"/>
      <c r="T15" s="51"/>
      <c r="U15" s="51"/>
      <c r="V15" s="51"/>
      <c r="W15" s="51"/>
      <c r="X15" s="51"/>
      <c r="Y15" s="51"/>
      <c r="Z15" s="52"/>
      <c r="AA15" s="53"/>
      <c r="AB15" s="54"/>
      <c r="AC15" s="55"/>
    </row>
    <row r="16" spans="1:32" s="2" customFormat="1" ht="12" thickBot="1" x14ac:dyDescent="0.25">
      <c r="A16" s="47" t="s">
        <v>7</v>
      </c>
      <c r="B16" s="49"/>
      <c r="C16" s="50"/>
      <c r="D16" s="51"/>
      <c r="E16" s="51"/>
      <c r="F16" s="51"/>
      <c r="G16" s="51"/>
      <c r="H16" s="51"/>
      <c r="I16" s="51"/>
      <c r="J16" s="51"/>
      <c r="K16" s="52"/>
      <c r="L16" s="53"/>
      <c r="M16" s="54"/>
      <c r="N16" s="55"/>
      <c r="P16" s="47" t="s">
        <v>11</v>
      </c>
      <c r="Q16" s="49"/>
      <c r="R16" s="50"/>
      <c r="S16" s="51"/>
      <c r="T16" s="51"/>
      <c r="U16" s="51"/>
      <c r="V16" s="51"/>
      <c r="W16" s="51"/>
      <c r="X16" s="51"/>
      <c r="Y16" s="51"/>
      <c r="Z16" s="52"/>
      <c r="AA16" s="53"/>
      <c r="AB16" s="54"/>
      <c r="AC16" s="55"/>
    </row>
    <row r="17" spans="1:30" s="2" customFormat="1" ht="12" thickBot="1" x14ac:dyDescent="0.25">
      <c r="A17" s="47" t="s">
        <v>8</v>
      </c>
      <c r="B17" s="49"/>
      <c r="C17" s="50"/>
      <c r="D17" s="51"/>
      <c r="E17" s="51"/>
      <c r="F17" s="51"/>
      <c r="G17" s="51"/>
      <c r="H17" s="51"/>
      <c r="I17" s="51"/>
      <c r="J17" s="51"/>
      <c r="K17" s="52"/>
      <c r="L17" s="53"/>
      <c r="M17" s="54"/>
      <c r="N17" s="55"/>
      <c r="P17" s="47" t="s">
        <v>12</v>
      </c>
      <c r="Q17" s="49"/>
      <c r="R17" s="50"/>
      <c r="S17" s="51"/>
      <c r="T17" s="51"/>
      <c r="U17" s="51"/>
      <c r="V17" s="51"/>
      <c r="W17" s="51"/>
      <c r="X17" s="51"/>
      <c r="Y17" s="51"/>
      <c r="Z17" s="52"/>
      <c r="AA17" s="53"/>
      <c r="AB17" s="54"/>
      <c r="AC17" s="55"/>
    </row>
    <row r="18" spans="1:30" s="2" customFormat="1" ht="12" thickBot="1" x14ac:dyDescent="0.25"/>
    <row r="19" spans="1:30" s="2" customFormat="1" ht="29.25" customHeight="1" thickBot="1" x14ac:dyDescent="0.25">
      <c r="C19" s="56" t="s">
        <v>18</v>
      </c>
      <c r="D19" s="56"/>
      <c r="E19" s="56"/>
      <c r="F19" s="56" t="s">
        <v>19</v>
      </c>
      <c r="G19" s="56"/>
      <c r="H19" s="56"/>
      <c r="J19" s="57" t="s">
        <v>32</v>
      </c>
      <c r="K19" s="48"/>
      <c r="L19" s="49"/>
      <c r="N19" s="57" t="s">
        <v>33</v>
      </c>
      <c r="O19" s="48"/>
      <c r="P19" s="49"/>
      <c r="R19" s="58" t="s">
        <v>21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0"/>
    </row>
    <row r="20" spans="1:30" s="2" customFormat="1" ht="18" customHeight="1" thickBot="1" x14ac:dyDescent="0.3">
      <c r="A20" s="47" t="s">
        <v>14</v>
      </c>
      <c r="B20" s="49"/>
      <c r="C20" s="61" t="s">
        <v>54</v>
      </c>
      <c r="D20" s="61"/>
      <c r="E20" s="61"/>
      <c r="F20" s="61" t="s">
        <v>56</v>
      </c>
      <c r="G20" s="61"/>
      <c r="H20" s="61"/>
      <c r="J20" s="8"/>
      <c r="K20" s="9" t="s">
        <v>17</v>
      </c>
      <c r="L20" s="8"/>
      <c r="N20" s="16">
        <f>IF($J$20&gt;$L$20,1,0)</f>
        <v>0</v>
      </c>
      <c r="O20" s="9" t="s">
        <v>17</v>
      </c>
      <c r="P20" s="16">
        <f>IF($J$20&lt;$L$20,1,0)</f>
        <v>0</v>
      </c>
      <c r="R20" s="62" t="s">
        <v>23</v>
      </c>
      <c r="S20" s="63"/>
      <c r="T20" s="64"/>
      <c r="U20" s="68">
        <v>1</v>
      </c>
      <c r="V20" s="68">
        <v>2</v>
      </c>
      <c r="W20" s="68">
        <v>3</v>
      </c>
      <c r="X20" s="68">
        <v>4</v>
      </c>
      <c r="Y20" s="68" t="s">
        <v>20</v>
      </c>
      <c r="Z20" s="68"/>
      <c r="AA20" s="73" t="s">
        <v>15</v>
      </c>
      <c r="AB20" s="75" t="s">
        <v>22</v>
      </c>
      <c r="AC20" s="75"/>
    </row>
    <row r="21" spans="1:30" s="2" customFormat="1" ht="12.6" thickBot="1" x14ac:dyDescent="0.3">
      <c r="A21" s="47" t="s">
        <v>13</v>
      </c>
      <c r="B21" s="49"/>
      <c r="C21" s="61" t="s">
        <v>55</v>
      </c>
      <c r="D21" s="61"/>
      <c r="E21" s="61"/>
      <c r="F21" s="61" t="s">
        <v>57</v>
      </c>
      <c r="G21" s="61"/>
      <c r="H21" s="61"/>
      <c r="J21" s="8"/>
      <c r="K21" s="9" t="s">
        <v>17</v>
      </c>
      <c r="L21" s="8"/>
      <c r="N21" s="16">
        <f>IF($J$21&gt;$L$21,1,0)</f>
        <v>0</v>
      </c>
      <c r="O21" s="9" t="s">
        <v>17</v>
      </c>
      <c r="P21" s="16">
        <f>IF($J$21&lt;$L$21,1,0)</f>
        <v>0</v>
      </c>
      <c r="R21" s="65"/>
      <c r="S21" s="66"/>
      <c r="T21" s="67"/>
      <c r="U21" s="68"/>
      <c r="V21" s="68"/>
      <c r="W21" s="68"/>
      <c r="X21" s="68"/>
      <c r="Y21" s="68"/>
      <c r="Z21" s="68"/>
      <c r="AA21" s="74"/>
      <c r="AB21" s="76"/>
      <c r="AC21" s="76"/>
    </row>
    <row r="22" spans="1:30" s="2" customFormat="1" ht="15" customHeight="1" thickBot="1" x14ac:dyDescent="0.3">
      <c r="A22" s="71">
        <v>3</v>
      </c>
      <c r="B22" s="72"/>
      <c r="C22" s="61" t="s">
        <v>50</v>
      </c>
      <c r="D22" s="61"/>
      <c r="E22" s="61"/>
      <c r="F22" s="61" t="s">
        <v>58</v>
      </c>
      <c r="G22" s="61"/>
      <c r="H22" s="61"/>
      <c r="J22" s="8"/>
      <c r="K22" s="9" t="s">
        <v>17</v>
      </c>
      <c r="L22" s="8"/>
      <c r="N22" s="16">
        <f>IF($J$22&gt;$L$22,1,0)</f>
        <v>0</v>
      </c>
      <c r="O22" s="9" t="s">
        <v>17</v>
      </c>
      <c r="P22" s="16">
        <f>IF($J$22&lt;$L$22,1,0)</f>
        <v>0</v>
      </c>
      <c r="R22" s="61" t="s">
        <v>50</v>
      </c>
      <c r="S22" s="61"/>
      <c r="T22" s="61"/>
      <c r="U22" s="15">
        <f>IF($R$22=$C$22,$J$22+$L$22,0)</f>
        <v>0</v>
      </c>
      <c r="V22" s="15">
        <f>SUMIFS(Tabelle1!$K$18:$K$21,$C$26:$C$29,"H1")</f>
        <v>0</v>
      </c>
      <c r="W22" s="15">
        <f>SUMIFS(Tabelle1!$K$24:$K$27,$C$32:$C$35,"H1")</f>
        <v>0</v>
      </c>
      <c r="X22" s="15">
        <f>SUMIFS(Tabelle1!$K$28:$K$31,$C$36:$C$39,"H1")</f>
        <v>0</v>
      </c>
      <c r="Y22" s="15">
        <f>IF(ISERROR(FIND("H1",$C$20)),"0",$J$20+$L$20)</f>
        <v>0</v>
      </c>
      <c r="Z22" s="16">
        <f>SUMIFS(Tabelle1!$K$22:$K$23,$C$30:$C$31,"*H1*")</f>
        <v>0</v>
      </c>
      <c r="AA22" s="17">
        <f>SUM(U22:Z22)</f>
        <v>0</v>
      </c>
      <c r="AB22" s="69">
        <f>AA22*0.5</f>
        <v>0</v>
      </c>
      <c r="AC22" s="70"/>
      <c r="AD22" s="19">
        <f t="shared" ref="AD22:AD29" si="0">C10</f>
        <v>0</v>
      </c>
    </row>
    <row r="23" spans="1:30" s="2" customFormat="1" ht="12.6" thickBot="1" x14ac:dyDescent="0.3">
      <c r="A23" s="71">
        <v>4</v>
      </c>
      <c r="B23" s="72"/>
      <c r="C23" s="61" t="s">
        <v>51</v>
      </c>
      <c r="D23" s="61"/>
      <c r="E23" s="61"/>
      <c r="F23" s="61" t="s">
        <v>59</v>
      </c>
      <c r="G23" s="61"/>
      <c r="H23" s="61"/>
      <c r="J23" s="8"/>
      <c r="K23" s="9" t="s">
        <v>17</v>
      </c>
      <c r="L23" s="8"/>
      <c r="N23" s="16">
        <f>IF($J$23&gt;$L$23,1,0)</f>
        <v>0</v>
      </c>
      <c r="O23" s="9" t="s">
        <v>17</v>
      </c>
      <c r="P23" s="16">
        <f>IF($J$23&lt;$L$23,1,0)</f>
        <v>0</v>
      </c>
      <c r="R23" s="61" t="s">
        <v>51</v>
      </c>
      <c r="S23" s="61"/>
      <c r="T23" s="61"/>
      <c r="U23" s="15">
        <f>IF($R$23=$C$21,$J$23+$L$23,0)</f>
        <v>0</v>
      </c>
      <c r="V23" s="15">
        <f>SUMIFS(Tabelle1!$K$18:$K$21,$C$26:$C$29,"H2")</f>
        <v>0</v>
      </c>
      <c r="W23" s="15">
        <f>SUMIFS(Tabelle1!$K$24:$K$27,$C$32:$C$35,"H2")</f>
        <v>0</v>
      </c>
      <c r="X23" s="15">
        <f>SUMIFS(Tabelle1!$K$28:$K$31,$C$36:$C$39,"H2")</f>
        <v>0</v>
      </c>
      <c r="Y23" s="15">
        <f>IF(ISERROR(FIND("H2",$C$20)),"0",$J$20+$L$20)</f>
        <v>0</v>
      </c>
      <c r="Z23" s="16">
        <f>SUMIFS(Tabelle1!$K$22:$K$23,$C$30:$C$31,"*H2*")</f>
        <v>0</v>
      </c>
      <c r="AA23" s="18">
        <f t="shared" ref="AA23:AA29" si="1">SUM(U23:Z23)</f>
        <v>0</v>
      </c>
      <c r="AB23" s="69">
        <f t="shared" ref="AB23:AB29" si="2">AA23*0.5</f>
        <v>0</v>
      </c>
      <c r="AC23" s="70"/>
      <c r="AD23" s="19">
        <f t="shared" si="0"/>
        <v>0</v>
      </c>
    </row>
    <row r="24" spans="1:30" s="2" customFormat="1" ht="12.6" thickBot="1" x14ac:dyDescent="0.3">
      <c r="A24" s="71">
        <v>5</v>
      </c>
      <c r="B24" s="72"/>
      <c r="C24" s="61" t="s">
        <v>52</v>
      </c>
      <c r="D24" s="61"/>
      <c r="E24" s="61"/>
      <c r="F24" s="61" t="s">
        <v>60</v>
      </c>
      <c r="G24" s="61"/>
      <c r="H24" s="61"/>
      <c r="J24" s="8"/>
      <c r="K24" s="9" t="s">
        <v>17</v>
      </c>
      <c r="L24" s="8"/>
      <c r="N24" s="16">
        <f>IF($J$24&gt;$L$24,1,0)</f>
        <v>0</v>
      </c>
      <c r="O24" s="9" t="s">
        <v>17</v>
      </c>
      <c r="P24" s="16">
        <f>IF($J$24&lt;$L$24,1,0)</f>
        <v>0</v>
      </c>
      <c r="R24" s="61" t="s">
        <v>52</v>
      </c>
      <c r="S24" s="61"/>
      <c r="T24" s="61"/>
      <c r="U24" s="15">
        <f>IF($R$24=$C$24,$J$24+$L$24,0)</f>
        <v>0</v>
      </c>
      <c r="V24" s="15">
        <f>SUMIFS(Tabelle1!$K$18:$K$21,$C$26:$C$29,"H3")</f>
        <v>0</v>
      </c>
      <c r="W24" s="15">
        <f>SUMIFS(Tabelle1!$K$24:$K$27,$C$32:$C$35,"H3")</f>
        <v>0</v>
      </c>
      <c r="X24" s="15">
        <f>SUMIFS(Tabelle1!$K$28:$K$31,$C$36:$C$39,"H3")</f>
        <v>0</v>
      </c>
      <c r="Y24" s="15">
        <f>IF(ISERROR(FIND("H3",$C$21)),"0",$J$21+$L$21)</f>
        <v>0</v>
      </c>
      <c r="Z24" s="16">
        <f>SUMIFS(Tabelle1!$K$22:$K$23,$C$30:$C$31,"*H3*")</f>
        <v>0</v>
      </c>
      <c r="AA24" s="18">
        <f t="shared" si="1"/>
        <v>0</v>
      </c>
      <c r="AB24" s="69">
        <f t="shared" si="2"/>
        <v>0</v>
      </c>
      <c r="AC24" s="70"/>
      <c r="AD24" s="19">
        <f t="shared" si="0"/>
        <v>0</v>
      </c>
    </row>
    <row r="25" spans="1:30" s="2" customFormat="1" ht="12.6" thickBot="1" x14ac:dyDescent="0.3">
      <c r="A25" s="71">
        <v>6</v>
      </c>
      <c r="B25" s="72"/>
      <c r="C25" s="61" t="s">
        <v>53</v>
      </c>
      <c r="D25" s="61"/>
      <c r="E25" s="61"/>
      <c r="F25" s="61" t="s">
        <v>61</v>
      </c>
      <c r="G25" s="61"/>
      <c r="H25" s="61"/>
      <c r="J25" s="8"/>
      <c r="K25" s="9" t="s">
        <v>17</v>
      </c>
      <c r="L25" s="8"/>
      <c r="N25" s="16">
        <f>IF($J$25&gt;$L$25,1,0)</f>
        <v>0</v>
      </c>
      <c r="O25" s="9" t="s">
        <v>17</v>
      </c>
      <c r="P25" s="16">
        <f>IF($J$25&lt;$L$25,1,0)</f>
        <v>0</v>
      </c>
      <c r="R25" s="61" t="s">
        <v>53</v>
      </c>
      <c r="S25" s="61"/>
      <c r="T25" s="61"/>
      <c r="U25" s="15">
        <f>IF($R$25=$C$25,$J$25+$L$25,0)</f>
        <v>0</v>
      </c>
      <c r="V25" s="15">
        <f>SUMIFS(Tabelle1!$K$18:$K$21,$C$26:$C$29,"H4")</f>
        <v>0</v>
      </c>
      <c r="W25" s="15">
        <f>SUMIFS(Tabelle1!$K$24:$K$27,$C$32:$C$35,"H4")</f>
        <v>0</v>
      </c>
      <c r="X25" s="15">
        <f>SUMIFS(Tabelle1!$K$28:$K$31,$C$36:$C$39,"H4")</f>
        <v>0</v>
      </c>
      <c r="Y25" s="15">
        <f>IF(ISERROR(FIND("H4",$C$21)),"0",$J$21+$L$21)</f>
        <v>0</v>
      </c>
      <c r="Z25" s="16">
        <f>SUMIFS(Tabelle1!$K$22:$K$23,$C$30:$C$31,"*H4*")</f>
        <v>0</v>
      </c>
      <c r="AA25" s="18">
        <f t="shared" si="1"/>
        <v>0</v>
      </c>
      <c r="AB25" s="69">
        <f t="shared" si="2"/>
        <v>0</v>
      </c>
      <c r="AC25" s="70"/>
      <c r="AD25" s="19">
        <f t="shared" si="0"/>
        <v>0</v>
      </c>
    </row>
    <row r="26" spans="1:30" s="2" customFormat="1" ht="12.6" thickBot="1" x14ac:dyDescent="0.3">
      <c r="A26" s="71">
        <v>7</v>
      </c>
      <c r="B26" s="72"/>
      <c r="C26" s="77" t="s">
        <v>50</v>
      </c>
      <c r="D26" s="77"/>
      <c r="E26" s="77"/>
      <c r="F26" s="77" t="s">
        <v>59</v>
      </c>
      <c r="G26" s="77"/>
      <c r="H26" s="77"/>
      <c r="J26" s="8"/>
      <c r="K26" s="9" t="s">
        <v>17</v>
      </c>
      <c r="L26" s="8"/>
      <c r="N26" s="16">
        <f>IF($J$26&gt;$L$26,1,0)</f>
        <v>0</v>
      </c>
      <c r="O26" s="9" t="s">
        <v>17</v>
      </c>
      <c r="P26" s="16">
        <f>IF($J$26&lt;$L$26,1,0)</f>
        <v>0</v>
      </c>
      <c r="R26" s="61" t="s">
        <v>42</v>
      </c>
      <c r="S26" s="61"/>
      <c r="T26" s="61"/>
      <c r="U26" s="15">
        <f>0</f>
        <v>0</v>
      </c>
      <c r="V26" s="15">
        <f>SUMIFS(Tabelle1!$K$18:$K$21,$C$26:$C$29,"HE1")</f>
        <v>0</v>
      </c>
      <c r="W26" s="15">
        <f>SUMIFS(Tabelle1!$K$24:$K$27,$C$32:$C$35,"HE1")</f>
        <v>0</v>
      </c>
      <c r="X26" s="15">
        <f>SUMIFS(Tabelle1!$K$28:$K$31,$C$36:$C$39,"HE1")</f>
        <v>0</v>
      </c>
      <c r="Y26" s="15">
        <f>0</f>
        <v>0</v>
      </c>
      <c r="Z26" s="16">
        <f>SUMIFS(Tabelle1!$K$22:$K$23,$C$30:$C$31,"*HE1*")</f>
        <v>0</v>
      </c>
      <c r="AA26" s="18">
        <f t="shared" si="1"/>
        <v>0</v>
      </c>
      <c r="AB26" s="69">
        <f t="shared" si="2"/>
        <v>0</v>
      </c>
      <c r="AC26" s="70"/>
      <c r="AD26" s="19">
        <f t="shared" si="0"/>
        <v>0</v>
      </c>
    </row>
    <row r="27" spans="1:30" s="2" customFormat="1" ht="12.6" thickBot="1" x14ac:dyDescent="0.3">
      <c r="A27" s="71">
        <v>8</v>
      </c>
      <c r="B27" s="72"/>
      <c r="C27" s="77" t="s">
        <v>51</v>
      </c>
      <c r="D27" s="77"/>
      <c r="E27" s="77"/>
      <c r="F27" s="77" t="s">
        <v>58</v>
      </c>
      <c r="G27" s="77"/>
      <c r="H27" s="77"/>
      <c r="J27" s="8"/>
      <c r="K27" s="9" t="s">
        <v>17</v>
      </c>
      <c r="L27" s="8"/>
      <c r="N27" s="16">
        <f>IF($J$27&gt;$L$27,1,0)</f>
        <v>0</v>
      </c>
      <c r="O27" s="9" t="s">
        <v>17</v>
      </c>
      <c r="P27" s="16">
        <f>IF($J$27&lt;$L$27,1,0)</f>
        <v>0</v>
      </c>
      <c r="R27" s="61" t="s">
        <v>43</v>
      </c>
      <c r="S27" s="61"/>
      <c r="T27" s="61"/>
      <c r="U27" s="15">
        <f>0</f>
        <v>0</v>
      </c>
      <c r="V27" s="15">
        <f>SUMIFS(Tabelle1!$K$18:$K$21,$C$26:$C$29,"HE2")</f>
        <v>0</v>
      </c>
      <c r="W27" s="15">
        <f>SUMIFS(Tabelle1!$K$24:$K$27,$C$32:$C$35,"HE2")</f>
        <v>0</v>
      </c>
      <c r="X27" s="15">
        <f>SUMIFS(Tabelle1!$K$28:$K$31,$C$36:$C$39,"HE2")</f>
        <v>0</v>
      </c>
      <c r="Y27" s="15">
        <f>0</f>
        <v>0</v>
      </c>
      <c r="Z27" s="16">
        <f>SUMIFS(Tabelle1!$K$22:$K$23,$C$30:$C$31,"*HE2*")</f>
        <v>0</v>
      </c>
      <c r="AA27" s="18">
        <f t="shared" si="1"/>
        <v>0</v>
      </c>
      <c r="AB27" s="69">
        <f t="shared" si="2"/>
        <v>0</v>
      </c>
      <c r="AC27" s="70"/>
      <c r="AD27" s="19">
        <f t="shared" si="0"/>
        <v>0</v>
      </c>
    </row>
    <row r="28" spans="1:30" s="2" customFormat="1" ht="12.6" thickBot="1" x14ac:dyDescent="0.3">
      <c r="A28" s="71">
        <v>9</v>
      </c>
      <c r="B28" s="72"/>
      <c r="C28" s="77" t="s">
        <v>52</v>
      </c>
      <c r="D28" s="77"/>
      <c r="E28" s="77"/>
      <c r="F28" s="77" t="s">
        <v>61</v>
      </c>
      <c r="G28" s="77"/>
      <c r="H28" s="77"/>
      <c r="J28" s="8"/>
      <c r="K28" s="9" t="s">
        <v>17</v>
      </c>
      <c r="L28" s="8"/>
      <c r="N28" s="16">
        <f>IF($J$28&gt;$L$28,1,0)</f>
        <v>0</v>
      </c>
      <c r="O28" s="9" t="s">
        <v>17</v>
      </c>
      <c r="P28" s="16">
        <f>IF($J$28&lt;$L$28,1,0)</f>
        <v>0</v>
      </c>
      <c r="R28" s="61" t="s">
        <v>44</v>
      </c>
      <c r="S28" s="61"/>
      <c r="T28" s="61"/>
      <c r="U28" s="15">
        <f>0</f>
        <v>0</v>
      </c>
      <c r="V28" s="15">
        <f>SUMIFS(Tabelle1!$K$18:$K$21,$C$26:$C$29,"HE3")</f>
        <v>0</v>
      </c>
      <c r="W28" s="15">
        <f>SUMIFS(Tabelle1!$K$24:$K$27,$C$32:$C$35,"HE3")</f>
        <v>0</v>
      </c>
      <c r="X28" s="15">
        <f>SUMIFS(Tabelle1!$K$28:$K$31,$C$36:$C$39,"HE3")</f>
        <v>0</v>
      </c>
      <c r="Y28" s="15">
        <f>0</f>
        <v>0</v>
      </c>
      <c r="Z28" s="16">
        <f>SUMIFS(Tabelle1!$K$22:$K$23,$C$30:$C$31,"*HE3*")</f>
        <v>0</v>
      </c>
      <c r="AA28" s="18">
        <f t="shared" si="1"/>
        <v>0</v>
      </c>
      <c r="AB28" s="69">
        <f t="shared" si="2"/>
        <v>0</v>
      </c>
      <c r="AC28" s="70"/>
      <c r="AD28" s="19">
        <f t="shared" si="0"/>
        <v>0</v>
      </c>
    </row>
    <row r="29" spans="1:30" s="2" customFormat="1" ht="12.6" thickBot="1" x14ac:dyDescent="0.3">
      <c r="A29" s="71">
        <v>10</v>
      </c>
      <c r="B29" s="72"/>
      <c r="C29" s="77" t="s">
        <v>53</v>
      </c>
      <c r="D29" s="77"/>
      <c r="E29" s="77"/>
      <c r="F29" s="77" t="s">
        <v>60</v>
      </c>
      <c r="G29" s="77"/>
      <c r="H29" s="77"/>
      <c r="J29" s="8"/>
      <c r="K29" s="9" t="s">
        <v>17</v>
      </c>
      <c r="L29" s="8"/>
      <c r="N29" s="16">
        <f>IF($J$29&gt;$L$29,1,0)</f>
        <v>0</v>
      </c>
      <c r="O29" s="9" t="s">
        <v>17</v>
      </c>
      <c r="P29" s="16">
        <f>IF($J$29&lt;$L$29,1,0)</f>
        <v>0</v>
      </c>
      <c r="R29" s="61" t="s">
        <v>45</v>
      </c>
      <c r="S29" s="61"/>
      <c r="T29" s="61"/>
      <c r="U29" s="15">
        <f>0</f>
        <v>0</v>
      </c>
      <c r="V29" s="15">
        <f>SUMIFS(Tabelle1!$K$18:$K$21,$C$26:$C$29,"HE4")</f>
        <v>0</v>
      </c>
      <c r="W29" s="15">
        <f>SUMIFS(Tabelle1!$K$24:$K$27,$C$32:$C$35,"HE4")</f>
        <v>0</v>
      </c>
      <c r="X29" s="15">
        <f>SUMIFS(Tabelle1!$K$28:$K$31,$C$36:$C$39,"HE4")</f>
        <v>0</v>
      </c>
      <c r="Y29" s="15">
        <f>0</f>
        <v>0</v>
      </c>
      <c r="Z29" s="16">
        <f>SUMIFS(Tabelle1!$K$22:$K$23,$C$30:$C$31,"*HE4*")</f>
        <v>0</v>
      </c>
      <c r="AA29" s="18">
        <f t="shared" si="1"/>
        <v>0</v>
      </c>
      <c r="AB29" s="69">
        <f t="shared" si="2"/>
        <v>0</v>
      </c>
      <c r="AC29" s="70"/>
      <c r="AD29" s="19">
        <f t="shared" si="0"/>
        <v>0</v>
      </c>
    </row>
    <row r="30" spans="1:30" s="2" customFormat="1" ht="17.55" customHeight="1" thickBot="1" x14ac:dyDescent="0.3">
      <c r="A30" s="47" t="s">
        <v>14</v>
      </c>
      <c r="B30" s="49"/>
      <c r="C30" s="77" t="s">
        <v>54</v>
      </c>
      <c r="D30" s="77"/>
      <c r="E30" s="77"/>
      <c r="F30" s="77" t="s">
        <v>57</v>
      </c>
      <c r="G30" s="77"/>
      <c r="H30" s="77"/>
      <c r="J30" s="8"/>
      <c r="K30" s="9" t="s">
        <v>17</v>
      </c>
      <c r="L30" s="8"/>
      <c r="N30" s="16">
        <f>IF($J$30&gt;$L$30,1,0)</f>
        <v>0</v>
      </c>
      <c r="O30" s="9" t="s">
        <v>17</v>
      </c>
      <c r="P30" s="16">
        <f>IF($J$30&lt;$L$30,1,0)</f>
        <v>0</v>
      </c>
      <c r="R30" s="62" t="s">
        <v>23</v>
      </c>
      <c r="S30" s="63"/>
      <c r="T30" s="64"/>
      <c r="U30" s="78">
        <v>1</v>
      </c>
      <c r="V30" s="78">
        <v>2</v>
      </c>
      <c r="W30" s="78">
        <v>3</v>
      </c>
      <c r="X30" s="78">
        <v>4</v>
      </c>
      <c r="Y30" s="78" t="s">
        <v>20</v>
      </c>
      <c r="Z30" s="78"/>
      <c r="AA30" s="73" t="s">
        <v>15</v>
      </c>
      <c r="AB30" s="75" t="s">
        <v>22</v>
      </c>
      <c r="AC30" s="75"/>
      <c r="AD30" s="20">
        <f>SUM(AB22:AC29)</f>
        <v>0</v>
      </c>
    </row>
    <row r="31" spans="1:30" s="2" customFormat="1" ht="12.6" thickBot="1" x14ac:dyDescent="0.3">
      <c r="A31" s="47" t="s">
        <v>13</v>
      </c>
      <c r="B31" s="49"/>
      <c r="C31" s="77" t="s">
        <v>55</v>
      </c>
      <c r="D31" s="77"/>
      <c r="E31" s="77"/>
      <c r="F31" s="77" t="s">
        <v>56</v>
      </c>
      <c r="G31" s="77"/>
      <c r="H31" s="77"/>
      <c r="J31" s="8"/>
      <c r="K31" s="9" t="s">
        <v>17</v>
      </c>
      <c r="L31" s="8"/>
      <c r="N31" s="16">
        <f>IF($J$31&gt;$L$31,1,0)</f>
        <v>0</v>
      </c>
      <c r="O31" s="9" t="s">
        <v>17</v>
      </c>
      <c r="P31" s="16">
        <f>IF($J$31&lt;$L$31,1,0)</f>
        <v>0</v>
      </c>
      <c r="R31" s="65"/>
      <c r="S31" s="66"/>
      <c r="T31" s="67"/>
      <c r="U31" s="68"/>
      <c r="V31" s="68"/>
      <c r="W31" s="68"/>
      <c r="X31" s="68"/>
      <c r="Y31" s="68"/>
      <c r="Z31" s="68"/>
      <c r="AA31" s="74"/>
      <c r="AB31" s="76"/>
      <c r="AC31" s="76"/>
    </row>
    <row r="32" spans="1:30" s="2" customFormat="1" ht="12.6" thickBot="1" x14ac:dyDescent="0.3">
      <c r="A32" s="71">
        <v>13</v>
      </c>
      <c r="B32" s="72"/>
      <c r="C32" s="77" t="s">
        <v>50</v>
      </c>
      <c r="D32" s="77"/>
      <c r="E32" s="77"/>
      <c r="F32" s="77" t="s">
        <v>61</v>
      </c>
      <c r="G32" s="77"/>
      <c r="H32" s="77"/>
      <c r="J32" s="8"/>
      <c r="K32" s="9" t="s">
        <v>17</v>
      </c>
      <c r="L32" s="8"/>
      <c r="N32" s="16">
        <f>IF($J$32&gt;$L$32,1,0)</f>
        <v>0</v>
      </c>
      <c r="O32" s="9" t="s">
        <v>17</v>
      </c>
      <c r="P32" s="16">
        <f>IF($J$32&lt;$L$32,1,0)</f>
        <v>0</v>
      </c>
      <c r="R32" s="61" t="s">
        <v>58</v>
      </c>
      <c r="S32" s="61"/>
      <c r="T32" s="61"/>
      <c r="U32" s="15">
        <f>IF($R$32=$F$22,$J$22+$L$22,0)</f>
        <v>0</v>
      </c>
      <c r="V32" s="15">
        <f>SUMIFS(Tabelle1!$K$18:$K$21,$F$26:$F$29,"G1")</f>
        <v>0</v>
      </c>
      <c r="W32" s="15">
        <f>SUMIFS(Tabelle1!$K$24:$K$27,$F$32:$F$35,"G1")</f>
        <v>0</v>
      </c>
      <c r="X32" s="15">
        <f>SUMIFS(Tabelle1!$K$28:$K$31,$F$36:$F$39,"G1")</f>
        <v>0</v>
      </c>
      <c r="Y32" s="15">
        <f>IF(ISERROR(FIND("G1",$F$20)),"0",$J$20+$L$20)</f>
        <v>0</v>
      </c>
      <c r="Z32" s="16">
        <f>SUMIFS(Tabelle1!$K$22:$K$23,$F$30:$F$31,"*G1*")</f>
        <v>0</v>
      </c>
      <c r="AA32" s="18">
        <f>SUM(U32:Z32)</f>
        <v>0</v>
      </c>
      <c r="AB32" s="69">
        <f t="shared" ref="AB32:AB39" si="3">AA32*0.5</f>
        <v>0</v>
      </c>
      <c r="AC32" s="70"/>
      <c r="AD32" s="19">
        <f t="shared" ref="AD32:AD39" si="4">R10</f>
        <v>0</v>
      </c>
    </row>
    <row r="33" spans="1:32" s="2" customFormat="1" ht="12.6" thickBot="1" x14ac:dyDescent="0.3">
      <c r="A33" s="71">
        <v>14</v>
      </c>
      <c r="B33" s="72"/>
      <c r="C33" s="77" t="s">
        <v>51</v>
      </c>
      <c r="D33" s="77"/>
      <c r="E33" s="77"/>
      <c r="F33" s="77" t="s">
        <v>60</v>
      </c>
      <c r="G33" s="77"/>
      <c r="H33" s="77"/>
      <c r="J33" s="8"/>
      <c r="K33" s="9" t="s">
        <v>17</v>
      </c>
      <c r="L33" s="8"/>
      <c r="N33" s="16">
        <f>IF($J$33&gt;$L$33,1,0)</f>
        <v>0</v>
      </c>
      <c r="O33" s="9" t="s">
        <v>17</v>
      </c>
      <c r="P33" s="16">
        <f>IF($J$33&lt;$L$33,1,0)</f>
        <v>0</v>
      </c>
      <c r="R33" s="61" t="s">
        <v>59</v>
      </c>
      <c r="S33" s="61"/>
      <c r="T33" s="61"/>
      <c r="U33" s="15">
        <f>IF($R$33=$F$23,$J$23+$L$23,0)</f>
        <v>0</v>
      </c>
      <c r="V33" s="15">
        <f>SUMIFS(Tabelle1!$K$18:$K$21,$F$26:$F$29,"G2")</f>
        <v>0</v>
      </c>
      <c r="W33" s="15">
        <f>SUMIFS(Tabelle1!$K$24:$K$27,$F$32:$F$35,"G2")</f>
        <v>0</v>
      </c>
      <c r="X33" s="15">
        <f>SUMIFS(Tabelle1!$K$28:$K$31,$F$36:$F$39,"G2")</f>
        <v>0</v>
      </c>
      <c r="Y33" s="15">
        <f>IF(ISERROR(FIND("G2",$F$20)),"0",$J$20+$L$20)</f>
        <v>0</v>
      </c>
      <c r="Z33" s="16">
        <f>SUMIFS(Tabelle1!$K$22:$K$23,$F$30:$F$31,"*G2*")</f>
        <v>0</v>
      </c>
      <c r="AA33" s="18">
        <f t="shared" ref="AA33:AA39" si="5">SUM(U33:Z33)</f>
        <v>0</v>
      </c>
      <c r="AB33" s="69">
        <f t="shared" si="3"/>
        <v>0</v>
      </c>
      <c r="AC33" s="70"/>
      <c r="AD33" s="19">
        <f t="shared" si="4"/>
        <v>0</v>
      </c>
    </row>
    <row r="34" spans="1:32" s="2" customFormat="1" ht="12.6" thickBot="1" x14ac:dyDescent="0.3">
      <c r="A34" s="71">
        <v>15</v>
      </c>
      <c r="B34" s="72"/>
      <c r="C34" s="77" t="s">
        <v>52</v>
      </c>
      <c r="D34" s="77"/>
      <c r="E34" s="77"/>
      <c r="F34" s="77" t="s">
        <v>59</v>
      </c>
      <c r="G34" s="77"/>
      <c r="H34" s="77"/>
      <c r="J34" s="8"/>
      <c r="K34" s="9" t="s">
        <v>17</v>
      </c>
      <c r="L34" s="8"/>
      <c r="N34" s="16">
        <f>IF($J$34&gt;$L$34,1,0)</f>
        <v>0</v>
      </c>
      <c r="O34" s="9" t="s">
        <v>17</v>
      </c>
      <c r="P34" s="16">
        <f>IF($J$34&lt;$L$34,1,0)</f>
        <v>0</v>
      </c>
      <c r="R34" s="61" t="s">
        <v>60</v>
      </c>
      <c r="S34" s="61"/>
      <c r="T34" s="61"/>
      <c r="U34" s="15">
        <f>IF($R$34=$F$24,$J$24+$L$24,0)</f>
        <v>0</v>
      </c>
      <c r="V34" s="15">
        <f>SUMIFS(Tabelle1!$K$18:$K$21,$F$26:$F$29,"G3")</f>
        <v>0</v>
      </c>
      <c r="W34" s="15">
        <f>SUMIFS(Tabelle1!$K$24:$K$27,$F$32:$F$35,"G3")</f>
        <v>0</v>
      </c>
      <c r="X34" s="15">
        <f>SUMIFS(Tabelle1!$K$28:$K$31,$F$36:$F$39,"G3")</f>
        <v>0</v>
      </c>
      <c r="Y34" s="15">
        <f>IF(ISERROR(FIND("G3",$F$21)),"0",$J$21+$L$21)</f>
        <v>0</v>
      </c>
      <c r="Z34" s="16">
        <f>SUMIFS(Tabelle1!$K$22:$K$23,$F$30:$F$31,"*G3*")</f>
        <v>0</v>
      </c>
      <c r="AA34" s="18">
        <f t="shared" si="5"/>
        <v>0</v>
      </c>
      <c r="AB34" s="69">
        <f t="shared" si="3"/>
        <v>0</v>
      </c>
      <c r="AC34" s="70"/>
      <c r="AD34" s="19">
        <f t="shared" si="4"/>
        <v>0</v>
      </c>
    </row>
    <row r="35" spans="1:32" s="2" customFormat="1" ht="12.6" thickBot="1" x14ac:dyDescent="0.3">
      <c r="A35" s="71">
        <v>16</v>
      </c>
      <c r="B35" s="72"/>
      <c r="C35" s="77" t="s">
        <v>53</v>
      </c>
      <c r="D35" s="77"/>
      <c r="E35" s="77"/>
      <c r="F35" s="77" t="s">
        <v>58</v>
      </c>
      <c r="G35" s="77"/>
      <c r="H35" s="77"/>
      <c r="J35" s="8"/>
      <c r="K35" s="9" t="s">
        <v>17</v>
      </c>
      <c r="L35" s="8"/>
      <c r="N35" s="16">
        <f>IF($J$35&gt;$L$35,1,0)</f>
        <v>0</v>
      </c>
      <c r="O35" s="9" t="s">
        <v>17</v>
      </c>
      <c r="P35" s="16">
        <f>IF($J$35&lt;$L$35,1,0)</f>
        <v>0</v>
      </c>
      <c r="R35" s="61" t="s">
        <v>61</v>
      </c>
      <c r="S35" s="61"/>
      <c r="T35" s="61"/>
      <c r="U35" s="15">
        <f>IF($R$35=$F$25,$J$25+$L$25,0)</f>
        <v>0</v>
      </c>
      <c r="V35" s="15">
        <f>SUMIFS(Tabelle1!$K$18:$K$21,$F$26:$F$29,"G4")</f>
        <v>0</v>
      </c>
      <c r="W35" s="15">
        <f>SUMIFS(Tabelle1!$K$24:$K$27,$F$32:$F$35,"G4")</f>
        <v>0</v>
      </c>
      <c r="X35" s="15">
        <f>SUMIFS(Tabelle1!$K$28:$K$31,$F$36:$F$39,"G4")</f>
        <v>0</v>
      </c>
      <c r="Y35" s="15">
        <f>IF(ISERROR(FIND("G4",$F$21)),"0",$J$21+$L$21)</f>
        <v>0</v>
      </c>
      <c r="Z35" s="16">
        <f>SUMIFS(Tabelle1!$K$22:$K$23,$F$30:$F$31,"*G4*")</f>
        <v>0</v>
      </c>
      <c r="AA35" s="18">
        <f t="shared" si="5"/>
        <v>0</v>
      </c>
      <c r="AB35" s="69">
        <f t="shared" si="3"/>
        <v>0</v>
      </c>
      <c r="AC35" s="70"/>
      <c r="AD35" s="19">
        <f t="shared" si="4"/>
        <v>0</v>
      </c>
    </row>
    <row r="36" spans="1:32" s="2" customFormat="1" ht="12.6" thickBot="1" x14ac:dyDescent="0.3">
      <c r="A36" s="71">
        <v>17</v>
      </c>
      <c r="B36" s="72"/>
      <c r="C36" s="77" t="s">
        <v>50</v>
      </c>
      <c r="D36" s="77"/>
      <c r="E36" s="77"/>
      <c r="F36" s="77" t="s">
        <v>60</v>
      </c>
      <c r="G36" s="77"/>
      <c r="H36" s="77"/>
      <c r="J36" s="8"/>
      <c r="K36" s="9" t="s">
        <v>17</v>
      </c>
      <c r="L36" s="8"/>
      <c r="N36" s="16">
        <f>IF($J$36&gt;$L$36,1,0)</f>
        <v>0</v>
      </c>
      <c r="O36" s="9" t="s">
        <v>17</v>
      </c>
      <c r="P36" s="16">
        <f>IF($J$36&lt;$L$36,1,0)</f>
        <v>0</v>
      </c>
      <c r="R36" s="61" t="s">
        <v>46</v>
      </c>
      <c r="S36" s="61"/>
      <c r="T36" s="61"/>
      <c r="U36" s="15">
        <f>0</f>
        <v>0</v>
      </c>
      <c r="V36" s="15">
        <f>SUMIFS(Tabelle1!$K$18:$K$21,$F$26:$F$29,"GE1")</f>
        <v>0</v>
      </c>
      <c r="W36" s="15">
        <f>SUMIFS(Tabelle1!$K$24:$K$27,$F$32:$F$35,"GE1")</f>
        <v>0</v>
      </c>
      <c r="X36" s="15">
        <f>SUMIFS(Tabelle1!$K$28:$K$31,$F$36:$F$39,"GE1")</f>
        <v>0</v>
      </c>
      <c r="Y36" s="15">
        <f>0</f>
        <v>0</v>
      </c>
      <c r="Z36" s="16">
        <f>SUMIFS(Tabelle1!$K$22:$K$23,$F$30:$F$31,"*GE1*")</f>
        <v>0</v>
      </c>
      <c r="AA36" s="18">
        <f t="shared" si="5"/>
        <v>0</v>
      </c>
      <c r="AB36" s="69">
        <f t="shared" si="3"/>
        <v>0</v>
      </c>
      <c r="AC36" s="70"/>
      <c r="AD36" s="19">
        <f t="shared" si="4"/>
        <v>0</v>
      </c>
    </row>
    <row r="37" spans="1:32" s="2" customFormat="1" ht="12.6" thickBot="1" x14ac:dyDescent="0.3">
      <c r="A37" s="71">
        <v>18</v>
      </c>
      <c r="B37" s="72"/>
      <c r="C37" s="77" t="s">
        <v>51</v>
      </c>
      <c r="D37" s="77"/>
      <c r="E37" s="77"/>
      <c r="F37" s="77" t="s">
        <v>61</v>
      </c>
      <c r="G37" s="77"/>
      <c r="H37" s="77"/>
      <c r="J37" s="8"/>
      <c r="K37" s="9" t="s">
        <v>17</v>
      </c>
      <c r="L37" s="8"/>
      <c r="N37" s="16">
        <f>IF($J$37&gt;$L$37,1,0)</f>
        <v>0</v>
      </c>
      <c r="O37" s="9" t="s">
        <v>17</v>
      </c>
      <c r="P37" s="16">
        <f>IF($J$37&lt;$L$37,1,0)</f>
        <v>0</v>
      </c>
      <c r="R37" s="61" t="s">
        <v>47</v>
      </c>
      <c r="S37" s="61"/>
      <c r="T37" s="61"/>
      <c r="U37" s="15">
        <f>0</f>
        <v>0</v>
      </c>
      <c r="V37" s="15">
        <f>SUMIFS(Tabelle1!$K$18:$K$21,$F$26:$F$29,"GE2")</f>
        <v>0</v>
      </c>
      <c r="W37" s="15">
        <f>SUMIFS(Tabelle1!$K$24:$K$27,$F$32:$F$35,"GE2")</f>
        <v>0</v>
      </c>
      <c r="X37" s="15">
        <f>SUMIFS(Tabelle1!$K$28:$K$31,$F$36:$F$39,"GE2")</f>
        <v>0</v>
      </c>
      <c r="Y37" s="15">
        <f>0</f>
        <v>0</v>
      </c>
      <c r="Z37" s="16">
        <f>SUMIFS(Tabelle1!$K$22:$K$23,$F$30:$F$31,"*GE2*")</f>
        <v>0</v>
      </c>
      <c r="AA37" s="18">
        <f t="shared" si="5"/>
        <v>0</v>
      </c>
      <c r="AB37" s="69">
        <f t="shared" si="3"/>
        <v>0</v>
      </c>
      <c r="AC37" s="70"/>
      <c r="AD37" s="19">
        <f t="shared" si="4"/>
        <v>0</v>
      </c>
    </row>
    <row r="38" spans="1:32" s="2" customFormat="1" ht="12.6" thickBot="1" x14ac:dyDescent="0.3">
      <c r="A38" s="71">
        <v>19</v>
      </c>
      <c r="B38" s="72"/>
      <c r="C38" s="77" t="s">
        <v>52</v>
      </c>
      <c r="D38" s="77"/>
      <c r="E38" s="77"/>
      <c r="F38" s="77" t="s">
        <v>58</v>
      </c>
      <c r="G38" s="77"/>
      <c r="H38" s="77"/>
      <c r="J38" s="8"/>
      <c r="K38" s="9" t="s">
        <v>17</v>
      </c>
      <c r="L38" s="8"/>
      <c r="N38" s="16">
        <f>IF($J$38&gt;$L$38,1,0)</f>
        <v>0</v>
      </c>
      <c r="O38" s="9" t="s">
        <v>17</v>
      </c>
      <c r="P38" s="16">
        <f>IF($J$38&lt;$L$38,1,0)</f>
        <v>0</v>
      </c>
      <c r="R38" s="61" t="s">
        <v>48</v>
      </c>
      <c r="S38" s="61"/>
      <c r="T38" s="61"/>
      <c r="U38" s="15">
        <f>0</f>
        <v>0</v>
      </c>
      <c r="V38" s="15">
        <f>SUMIFS(Tabelle1!$K$18:$K$21,$F$26:$F$29,"GE3")</f>
        <v>0</v>
      </c>
      <c r="W38" s="15">
        <f>SUMIFS(Tabelle1!$K$24:$K$27,$F$32:$F$35,"GE3")</f>
        <v>0</v>
      </c>
      <c r="X38" s="15">
        <f>SUMIFS(Tabelle1!$K$28:$K$31,$F$36:$F$39,"GE3")</f>
        <v>0</v>
      </c>
      <c r="Y38" s="15">
        <f>0</f>
        <v>0</v>
      </c>
      <c r="Z38" s="16">
        <f>SUMIFS(Tabelle1!$K$22:$K$23,$F$30:$F$31,"*GE3*")</f>
        <v>0</v>
      </c>
      <c r="AA38" s="18">
        <f t="shared" si="5"/>
        <v>0</v>
      </c>
      <c r="AB38" s="69">
        <f t="shared" si="3"/>
        <v>0</v>
      </c>
      <c r="AC38" s="70"/>
      <c r="AD38" s="19">
        <f t="shared" si="4"/>
        <v>0</v>
      </c>
    </row>
    <row r="39" spans="1:32" s="2" customFormat="1" ht="12.6" thickBot="1" x14ac:dyDescent="0.3">
      <c r="A39" s="47">
        <v>20</v>
      </c>
      <c r="B39" s="49"/>
      <c r="C39" s="77" t="s">
        <v>53</v>
      </c>
      <c r="D39" s="77"/>
      <c r="E39" s="77"/>
      <c r="F39" s="77" t="s">
        <v>59</v>
      </c>
      <c r="G39" s="77"/>
      <c r="H39" s="77"/>
      <c r="J39" s="8"/>
      <c r="K39" s="9" t="s">
        <v>17</v>
      </c>
      <c r="L39" s="8"/>
      <c r="N39" s="16">
        <f>IF($J$39&gt;$L$39,1,0)</f>
        <v>0</v>
      </c>
      <c r="O39" s="9" t="s">
        <v>17</v>
      </c>
      <c r="P39" s="16">
        <f>IF($J$39&lt;$L$39,1,0)</f>
        <v>0</v>
      </c>
      <c r="R39" s="61" t="s">
        <v>49</v>
      </c>
      <c r="S39" s="61"/>
      <c r="T39" s="61"/>
      <c r="U39" s="15">
        <f>0</f>
        <v>0</v>
      </c>
      <c r="V39" s="15">
        <f>SUMIFS(Tabelle1!$K$18:$K$21,$F$26:$F$29,"GE4")</f>
        <v>0</v>
      </c>
      <c r="W39" s="15">
        <f>SUMIFS(Tabelle1!$K$24:$K$27,$F$32:$F$35,"GE4")</f>
        <v>0</v>
      </c>
      <c r="X39" s="15">
        <f>SUMIFS(Tabelle1!$K$28:$K$31,$F$36:$F$39,"GE4")</f>
        <v>0</v>
      </c>
      <c r="Y39" s="15">
        <f>0</f>
        <v>0</v>
      </c>
      <c r="Z39" s="16">
        <f>SUMIFS(Tabelle1!$K$22:$K$23,$F$30:$F$31,"*GE4*")</f>
        <v>0</v>
      </c>
      <c r="AA39" s="18">
        <f t="shared" si="5"/>
        <v>0</v>
      </c>
      <c r="AB39" s="69">
        <f t="shared" si="3"/>
        <v>0</v>
      </c>
      <c r="AC39" s="70"/>
      <c r="AD39" s="19">
        <f t="shared" si="4"/>
        <v>0</v>
      </c>
    </row>
    <row r="40" spans="1:32" s="2" customFormat="1" ht="12" thickBot="1" x14ac:dyDescent="0.25">
      <c r="AD40" s="20">
        <f>SUM(AB32:AC39)</f>
        <v>0</v>
      </c>
    </row>
    <row r="41" spans="1:32" s="2" customFormat="1" ht="12.6" thickBot="1" x14ac:dyDescent="0.3">
      <c r="C41" s="92" t="s">
        <v>35</v>
      </c>
      <c r="D41" s="92"/>
      <c r="E41" s="92"/>
      <c r="F41" s="92"/>
      <c r="G41" s="92"/>
      <c r="H41" s="92"/>
      <c r="J41" s="18">
        <f>SUM(J20:J39)</f>
        <v>0</v>
      </c>
      <c r="K41" s="9" t="s">
        <v>17</v>
      </c>
      <c r="L41" s="18">
        <f>SUM(L20:L39)</f>
        <v>0</v>
      </c>
      <c r="N41" s="18">
        <f>SUM(N20:N39)</f>
        <v>0</v>
      </c>
      <c r="O41" s="9" t="s">
        <v>17</v>
      </c>
      <c r="P41" s="18">
        <f>SUM(P20:P39)</f>
        <v>0</v>
      </c>
      <c r="AE41" s="10"/>
    </row>
    <row r="42" spans="1:32" s="2" customFormat="1" ht="12" thickBot="1" x14ac:dyDescent="0.25"/>
    <row r="43" spans="1:32" s="2" customFormat="1" ht="12" thickBot="1" x14ac:dyDescent="0.25">
      <c r="A43" s="47" t="s">
        <v>34</v>
      </c>
      <c r="B43" s="48"/>
      <c r="C43" s="48"/>
      <c r="D43" s="48"/>
      <c r="E43" s="49"/>
      <c r="I43" s="11"/>
      <c r="J43" s="47" t="s">
        <v>15</v>
      </c>
      <c r="K43" s="48"/>
      <c r="L43" s="48"/>
      <c r="M43" s="48"/>
      <c r="N43" s="49"/>
      <c r="O43" s="12"/>
      <c r="P43" s="12"/>
      <c r="Q43" s="12"/>
      <c r="R43" s="12"/>
      <c r="S43" s="47" t="s">
        <v>16</v>
      </c>
      <c r="T43" s="48"/>
      <c r="U43" s="48"/>
      <c r="V43" s="48"/>
      <c r="W43" s="49"/>
    </row>
    <row r="44" spans="1:32" s="2" customFormat="1" ht="12.6" thickBot="1" x14ac:dyDescent="0.3">
      <c r="A44" s="93">
        <f>IF($S$44&lt;$V$44,0,IF($S$44&gt;$V$44,3,IF($S$44=$V$44,1)))</f>
        <v>1</v>
      </c>
      <c r="B44" s="94"/>
      <c r="C44" s="13" t="s">
        <v>17</v>
      </c>
      <c r="D44" s="93">
        <f>IF($V$44&lt;$S$44,0,IF($V$44&gt;$S$44,3,IF($V$44=$S$44,1)))</f>
        <v>1</v>
      </c>
      <c r="E44" s="94"/>
      <c r="I44" s="11"/>
      <c r="J44" s="93">
        <f>J41</f>
        <v>0</v>
      </c>
      <c r="K44" s="94"/>
      <c r="L44" s="13" t="s">
        <v>17</v>
      </c>
      <c r="M44" s="93">
        <f>L41</f>
        <v>0</v>
      </c>
      <c r="N44" s="94"/>
      <c r="O44" s="12"/>
      <c r="P44" s="12"/>
      <c r="Q44" s="12"/>
      <c r="R44" s="12"/>
      <c r="S44" s="93">
        <f>N41</f>
        <v>0</v>
      </c>
      <c r="T44" s="94"/>
      <c r="U44" s="13" t="s">
        <v>17</v>
      </c>
      <c r="V44" s="93">
        <f>P41</f>
        <v>0</v>
      </c>
      <c r="W44" s="94"/>
    </row>
    <row r="45" spans="1:32" s="2" customFormat="1" ht="12" thickBot="1" x14ac:dyDescent="0.25"/>
    <row r="46" spans="1:32" s="2" customFormat="1" ht="15" customHeight="1" x14ac:dyDescent="0.2">
      <c r="A46" s="36" t="s">
        <v>36</v>
      </c>
      <c r="B46" s="37"/>
      <c r="C46" s="37"/>
      <c r="D46" s="37"/>
      <c r="E46" s="37"/>
      <c r="F46" s="37"/>
      <c r="G46" s="37"/>
      <c r="H46" s="37"/>
      <c r="I46" s="38"/>
      <c r="J46" s="36" t="s">
        <v>38</v>
      </c>
      <c r="K46" s="37"/>
      <c r="L46" s="37"/>
      <c r="M46" s="37"/>
      <c r="N46" s="37"/>
      <c r="O46" s="37"/>
      <c r="P46" s="37"/>
      <c r="Q46" s="37"/>
      <c r="R46" s="38"/>
      <c r="S46" s="36" t="s">
        <v>40</v>
      </c>
      <c r="T46" s="37"/>
      <c r="U46" s="37"/>
      <c r="V46" s="37"/>
      <c r="W46" s="37"/>
      <c r="X46" s="37"/>
      <c r="Y46" s="37"/>
      <c r="Z46" s="37"/>
      <c r="AA46" s="38"/>
      <c r="AF46" s="14"/>
    </row>
    <row r="47" spans="1:32" s="2" customFormat="1" ht="15" customHeight="1" x14ac:dyDescent="0.2">
      <c r="A47" s="82"/>
      <c r="B47" s="42"/>
      <c r="C47" s="42"/>
      <c r="D47" s="42"/>
      <c r="E47" s="42"/>
      <c r="F47" s="42"/>
      <c r="G47" s="42"/>
      <c r="H47" s="42"/>
      <c r="I47" s="43"/>
      <c r="J47" s="82"/>
      <c r="K47" s="42"/>
      <c r="L47" s="42"/>
      <c r="M47" s="42"/>
      <c r="N47" s="42"/>
      <c r="O47" s="42"/>
      <c r="P47" s="42"/>
      <c r="Q47" s="42"/>
      <c r="R47" s="43"/>
      <c r="S47" s="82"/>
      <c r="T47" s="42"/>
      <c r="U47" s="42"/>
      <c r="V47" s="42"/>
      <c r="W47" s="42"/>
      <c r="X47" s="42"/>
      <c r="Y47" s="42"/>
      <c r="Z47" s="42"/>
      <c r="AA47" s="43"/>
    </row>
    <row r="48" spans="1:32" s="2" customFormat="1" ht="15" customHeight="1" x14ac:dyDescent="0.2">
      <c r="A48" s="82"/>
      <c r="B48" s="42"/>
      <c r="C48" s="42"/>
      <c r="D48" s="42"/>
      <c r="E48" s="42"/>
      <c r="F48" s="42"/>
      <c r="G48" s="42"/>
      <c r="H48" s="42"/>
      <c r="I48" s="43"/>
      <c r="J48" s="82"/>
      <c r="K48" s="42"/>
      <c r="L48" s="42"/>
      <c r="M48" s="42"/>
      <c r="N48" s="42"/>
      <c r="O48" s="42"/>
      <c r="P48" s="42"/>
      <c r="Q48" s="42"/>
      <c r="R48" s="43"/>
      <c r="S48" s="82"/>
      <c r="T48" s="42"/>
      <c r="U48" s="42"/>
      <c r="V48" s="42"/>
      <c r="W48" s="42"/>
      <c r="X48" s="42"/>
      <c r="Y48" s="42"/>
      <c r="Z48" s="42"/>
      <c r="AA48" s="43"/>
    </row>
    <row r="49" spans="1:30" ht="15" thickBot="1" x14ac:dyDescent="0.35">
      <c r="A49" s="39"/>
      <c r="B49" s="40"/>
      <c r="C49" s="40"/>
      <c r="D49" s="40"/>
      <c r="E49" s="40"/>
      <c r="F49" s="40"/>
      <c r="G49" s="40"/>
      <c r="H49" s="40"/>
      <c r="I49" s="41"/>
      <c r="J49" s="39"/>
      <c r="K49" s="40"/>
      <c r="L49" s="40"/>
      <c r="M49" s="40"/>
      <c r="N49" s="40"/>
      <c r="O49" s="40"/>
      <c r="P49" s="40"/>
      <c r="Q49" s="40"/>
      <c r="R49" s="41"/>
      <c r="S49" s="39"/>
      <c r="T49" s="40"/>
      <c r="U49" s="40"/>
      <c r="V49" s="40"/>
      <c r="W49" s="40"/>
      <c r="X49" s="40"/>
      <c r="Y49" s="40"/>
      <c r="Z49" s="40"/>
      <c r="AA49" s="41"/>
    </row>
    <row r="50" spans="1:30" ht="15" customHeight="1" x14ac:dyDescent="0.3">
      <c r="A50" s="36" t="s">
        <v>37</v>
      </c>
      <c r="B50" s="37"/>
      <c r="C50" s="37"/>
      <c r="D50" s="37"/>
      <c r="E50" s="37"/>
      <c r="F50" s="37"/>
      <c r="G50" s="37"/>
      <c r="H50" s="37"/>
      <c r="I50" s="38"/>
      <c r="J50" s="36" t="s">
        <v>39</v>
      </c>
      <c r="K50" s="37"/>
      <c r="L50" s="37"/>
      <c r="M50" s="37"/>
      <c r="N50" s="37"/>
      <c r="O50" s="37"/>
      <c r="P50" s="37"/>
      <c r="Q50" s="37"/>
      <c r="R50" s="38"/>
      <c r="S50" s="83" t="s">
        <v>67</v>
      </c>
      <c r="T50" s="84"/>
      <c r="U50" s="84"/>
      <c r="V50" s="84"/>
      <c r="W50" s="84"/>
      <c r="X50" s="84"/>
      <c r="Y50" s="84"/>
      <c r="Z50" s="84"/>
      <c r="AA50" s="85"/>
    </row>
    <row r="51" spans="1:30" x14ac:dyDescent="0.3">
      <c r="A51" s="82"/>
      <c r="B51" s="42"/>
      <c r="C51" s="42"/>
      <c r="D51" s="42"/>
      <c r="E51" s="42"/>
      <c r="F51" s="42"/>
      <c r="G51" s="42"/>
      <c r="H51" s="42"/>
      <c r="I51" s="43"/>
      <c r="J51" s="82"/>
      <c r="K51" s="42"/>
      <c r="L51" s="42"/>
      <c r="M51" s="42"/>
      <c r="N51" s="42"/>
      <c r="O51" s="42"/>
      <c r="P51" s="42"/>
      <c r="Q51" s="42"/>
      <c r="R51" s="43"/>
      <c r="S51" s="86"/>
      <c r="T51" s="87"/>
      <c r="U51" s="87"/>
      <c r="V51" s="87"/>
      <c r="W51" s="87"/>
      <c r="X51" s="87"/>
      <c r="Y51" s="87"/>
      <c r="Z51" s="87"/>
      <c r="AA51" s="88"/>
    </row>
    <row r="52" spans="1:30" x14ac:dyDescent="0.3">
      <c r="A52" s="82"/>
      <c r="B52" s="42"/>
      <c r="C52" s="42"/>
      <c r="D52" s="42"/>
      <c r="E52" s="42"/>
      <c r="F52" s="42"/>
      <c r="G52" s="42"/>
      <c r="H52" s="42"/>
      <c r="I52" s="43"/>
      <c r="J52" s="82"/>
      <c r="K52" s="42"/>
      <c r="L52" s="42"/>
      <c r="M52" s="42"/>
      <c r="N52" s="42"/>
      <c r="O52" s="42"/>
      <c r="P52" s="42"/>
      <c r="Q52" s="42"/>
      <c r="R52" s="43"/>
      <c r="S52" s="86"/>
      <c r="T52" s="87"/>
      <c r="U52" s="87"/>
      <c r="V52" s="87"/>
      <c r="W52" s="87"/>
      <c r="X52" s="87"/>
      <c r="Y52" s="87"/>
      <c r="Z52" s="87"/>
      <c r="AA52" s="88"/>
    </row>
    <row r="53" spans="1:30" ht="15" thickBot="1" x14ac:dyDescent="0.35">
      <c r="A53" s="39"/>
      <c r="B53" s="40"/>
      <c r="C53" s="40"/>
      <c r="D53" s="40"/>
      <c r="E53" s="40"/>
      <c r="F53" s="40"/>
      <c r="G53" s="40"/>
      <c r="H53" s="40"/>
      <c r="I53" s="41"/>
      <c r="J53" s="39"/>
      <c r="K53" s="40"/>
      <c r="L53" s="40"/>
      <c r="M53" s="40"/>
      <c r="N53" s="40"/>
      <c r="O53" s="40"/>
      <c r="P53" s="40"/>
      <c r="Q53" s="40"/>
      <c r="R53" s="41"/>
      <c r="S53" s="89"/>
      <c r="T53" s="90"/>
      <c r="U53" s="90"/>
      <c r="V53" s="90"/>
      <c r="W53" s="90"/>
      <c r="X53" s="90"/>
      <c r="Y53" s="90"/>
      <c r="Z53" s="90"/>
      <c r="AA53" s="91"/>
    </row>
    <row r="54" spans="1:30" ht="28.8" customHeight="1" x14ac:dyDescent="0.3">
      <c r="A54" s="81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</row>
    <row r="55" spans="1:30" x14ac:dyDescent="0.3">
      <c r="A55" s="95" t="s">
        <v>64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P55" s="96" t="s">
        <v>65</v>
      </c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</row>
    <row r="56" spans="1:30" x14ac:dyDescent="0.3">
      <c r="A56" s="79" t="s">
        <v>80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8" spans="1:30" ht="15" thickBot="1" x14ac:dyDescent="0.35"/>
    <row r="59" spans="1:30" ht="16.2" thickBot="1" x14ac:dyDescent="0.35">
      <c r="A59" s="21" t="s">
        <v>66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/>
    </row>
    <row r="60" spans="1:30" x14ac:dyDescent="0.3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6"/>
    </row>
    <row r="61" spans="1:30" x14ac:dyDescent="0.3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9"/>
    </row>
    <row r="62" spans="1:30" x14ac:dyDescent="0.3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9"/>
    </row>
    <row r="63" spans="1:30" x14ac:dyDescent="0.3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9"/>
    </row>
    <row r="64" spans="1:30" x14ac:dyDescent="0.3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9"/>
    </row>
    <row r="65" spans="1:30" x14ac:dyDescent="0.3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9"/>
    </row>
    <row r="66" spans="1:30" x14ac:dyDescent="0.3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9"/>
    </row>
    <row r="67" spans="1:30" x14ac:dyDescent="0.3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9"/>
    </row>
    <row r="68" spans="1:30" x14ac:dyDescent="0.3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9"/>
    </row>
    <row r="69" spans="1:30" x14ac:dyDescent="0.3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9"/>
    </row>
    <row r="70" spans="1:30" x14ac:dyDescent="0.3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9"/>
    </row>
    <row r="71" spans="1:30" x14ac:dyDescent="0.3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9"/>
    </row>
    <row r="72" spans="1:30" x14ac:dyDescent="0.3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9"/>
    </row>
    <row r="73" spans="1:30" x14ac:dyDescent="0.3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9"/>
    </row>
    <row r="74" spans="1:30" x14ac:dyDescent="0.3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9"/>
    </row>
    <row r="75" spans="1:30" x14ac:dyDescent="0.3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9"/>
    </row>
    <row r="76" spans="1:30" x14ac:dyDescent="0.3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9"/>
    </row>
    <row r="77" spans="1:30" x14ac:dyDescent="0.3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9"/>
    </row>
    <row r="78" spans="1:30" x14ac:dyDescent="0.3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9"/>
    </row>
    <row r="79" spans="1:30" x14ac:dyDescent="0.3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9"/>
    </row>
    <row r="80" spans="1:30" x14ac:dyDescent="0.3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9"/>
    </row>
    <row r="81" spans="1:30" x14ac:dyDescent="0.3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9"/>
    </row>
    <row r="82" spans="1:30" x14ac:dyDescent="0.3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9"/>
    </row>
    <row r="83" spans="1:30" x14ac:dyDescent="0.3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9"/>
    </row>
    <row r="84" spans="1:30" x14ac:dyDescent="0.3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9"/>
    </row>
    <row r="85" spans="1:30" x14ac:dyDescent="0.3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9"/>
    </row>
    <row r="86" spans="1:30" x14ac:dyDescent="0.3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9"/>
    </row>
    <row r="87" spans="1:30" x14ac:dyDescent="0.3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9"/>
    </row>
    <row r="88" spans="1:30" x14ac:dyDescent="0.3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9"/>
    </row>
    <row r="89" spans="1:30" x14ac:dyDescent="0.3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9"/>
    </row>
    <row r="90" spans="1:30" x14ac:dyDescent="0.3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9"/>
    </row>
    <row r="91" spans="1:30" x14ac:dyDescent="0.3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9"/>
    </row>
    <row r="92" spans="1:30" x14ac:dyDescent="0.3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9"/>
    </row>
    <row r="93" spans="1:30" x14ac:dyDescent="0.3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9"/>
    </row>
    <row r="94" spans="1:30" x14ac:dyDescent="0.3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9"/>
    </row>
    <row r="95" spans="1:30" x14ac:dyDescent="0.3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9"/>
    </row>
    <row r="96" spans="1:30" x14ac:dyDescent="0.3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9"/>
    </row>
    <row r="97" spans="1:30" x14ac:dyDescent="0.3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9"/>
    </row>
    <row r="98" spans="1:30" x14ac:dyDescent="0.3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9"/>
    </row>
    <row r="99" spans="1:30" x14ac:dyDescent="0.3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9"/>
    </row>
    <row r="100" spans="1:30" x14ac:dyDescent="0.3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9"/>
    </row>
    <row r="101" spans="1:30" x14ac:dyDescent="0.3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9"/>
    </row>
    <row r="102" spans="1:30" x14ac:dyDescent="0.3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9"/>
    </row>
    <row r="103" spans="1:30" ht="15" thickBot="1" x14ac:dyDescent="0.35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2"/>
    </row>
  </sheetData>
  <sheetProtection algorithmName="SHA-512" hashValue="EH0VnmM0sDpHrkRUMxXCS++Hoyh1rbA3b6chIvgYBXgU7YnPIZsjmogJ0ySF3dMog3hwE1sSIMwr6Mhiks5eqg==" saltValue="6BRJK9f/06OIqsZIUz0z5g==" spinCount="100000" sheet="1" objects="1" scenarios="1"/>
  <mergeCells count="192">
    <mergeCell ref="A56:AC56"/>
    <mergeCell ref="A54:AC54"/>
    <mergeCell ref="A46:I49"/>
    <mergeCell ref="J46:R49"/>
    <mergeCell ref="S46:AA49"/>
    <mergeCell ref="A50:I53"/>
    <mergeCell ref="J50:R53"/>
    <mergeCell ref="S50:AA53"/>
    <mergeCell ref="C41:H41"/>
    <mergeCell ref="A43:E43"/>
    <mergeCell ref="J43:N43"/>
    <mergeCell ref="S43:W43"/>
    <mergeCell ref="A44:B44"/>
    <mergeCell ref="D44:E44"/>
    <mergeCell ref="J44:K44"/>
    <mergeCell ref="M44:N44"/>
    <mergeCell ref="S44:T44"/>
    <mergeCell ref="V44:W44"/>
    <mergeCell ref="A55:N55"/>
    <mergeCell ref="P55:AC55"/>
    <mergeCell ref="A38:B38"/>
    <mergeCell ref="C38:E38"/>
    <mergeCell ref="F38:H38"/>
    <mergeCell ref="R38:T38"/>
    <mergeCell ref="AB38:AC38"/>
    <mergeCell ref="A39:B39"/>
    <mergeCell ref="C39:E39"/>
    <mergeCell ref="F39:H39"/>
    <mergeCell ref="R39:T39"/>
    <mergeCell ref="AB39:AC39"/>
    <mergeCell ref="A36:B36"/>
    <mergeCell ref="C36:E36"/>
    <mergeCell ref="F36:H36"/>
    <mergeCell ref="R36:T36"/>
    <mergeCell ref="AB36:AC36"/>
    <mergeCell ref="A37:B37"/>
    <mergeCell ref="C37:E37"/>
    <mergeCell ref="F37:H37"/>
    <mergeCell ref="R37:T37"/>
    <mergeCell ref="AB37:AC37"/>
    <mergeCell ref="A34:B34"/>
    <mergeCell ref="C34:E34"/>
    <mergeCell ref="F34:H34"/>
    <mergeCell ref="R34:T34"/>
    <mergeCell ref="AB34:AC34"/>
    <mergeCell ref="A35:B35"/>
    <mergeCell ref="C35:E35"/>
    <mergeCell ref="F35:H35"/>
    <mergeCell ref="R35:T35"/>
    <mergeCell ref="AB35:AC35"/>
    <mergeCell ref="A32:B32"/>
    <mergeCell ref="C32:E32"/>
    <mergeCell ref="F32:H32"/>
    <mergeCell ref="R32:T32"/>
    <mergeCell ref="AB32:AC32"/>
    <mergeCell ref="A33:B33"/>
    <mergeCell ref="C33:E33"/>
    <mergeCell ref="F33:H33"/>
    <mergeCell ref="R33:T33"/>
    <mergeCell ref="AB33:AC33"/>
    <mergeCell ref="W30:W31"/>
    <mergeCell ref="X30:X31"/>
    <mergeCell ref="Y30:Z31"/>
    <mergeCell ref="AA30:AA31"/>
    <mergeCell ref="AB30:AC31"/>
    <mergeCell ref="A31:B31"/>
    <mergeCell ref="C31:E31"/>
    <mergeCell ref="F31:H31"/>
    <mergeCell ref="A30:B30"/>
    <mergeCell ref="C30:E30"/>
    <mergeCell ref="F30:H30"/>
    <mergeCell ref="R30:T31"/>
    <mergeCell ref="U30:U31"/>
    <mergeCell ref="V30:V31"/>
    <mergeCell ref="A28:B28"/>
    <mergeCell ref="C28:E28"/>
    <mergeCell ref="F28:H28"/>
    <mergeCell ref="R28:T28"/>
    <mergeCell ref="AB28:AC28"/>
    <mergeCell ref="A29:B29"/>
    <mergeCell ref="C29:E29"/>
    <mergeCell ref="F29:H29"/>
    <mergeCell ref="R29:T29"/>
    <mergeCell ref="AB29:AC29"/>
    <mergeCell ref="A26:B26"/>
    <mergeCell ref="C26:E26"/>
    <mergeCell ref="F26:H26"/>
    <mergeCell ref="R26:T26"/>
    <mergeCell ref="AB26:AC26"/>
    <mergeCell ref="A27:B27"/>
    <mergeCell ref="C27:E27"/>
    <mergeCell ref="F27:H27"/>
    <mergeCell ref="R27:T27"/>
    <mergeCell ref="AB27:AC27"/>
    <mergeCell ref="A24:B24"/>
    <mergeCell ref="C24:E24"/>
    <mergeCell ref="F24:H24"/>
    <mergeCell ref="R24:T24"/>
    <mergeCell ref="AB24:AC24"/>
    <mergeCell ref="A25:B25"/>
    <mergeCell ref="C25:E25"/>
    <mergeCell ref="F25:H25"/>
    <mergeCell ref="R25:T25"/>
    <mergeCell ref="AB25:AC25"/>
    <mergeCell ref="R22:T22"/>
    <mergeCell ref="AB22:AC22"/>
    <mergeCell ref="A23:B23"/>
    <mergeCell ref="C23:E23"/>
    <mergeCell ref="F23:H23"/>
    <mergeCell ref="R23:T23"/>
    <mergeCell ref="AB23:AC23"/>
    <mergeCell ref="A21:B21"/>
    <mergeCell ref="C21:E21"/>
    <mergeCell ref="F21:H21"/>
    <mergeCell ref="A22:B22"/>
    <mergeCell ref="C22:E22"/>
    <mergeCell ref="F22:H22"/>
    <mergeCell ref="V20:V21"/>
    <mergeCell ref="W20:W21"/>
    <mergeCell ref="X20:X21"/>
    <mergeCell ref="Y20:Z21"/>
    <mergeCell ref="AA20:AA21"/>
    <mergeCell ref="AB20:AC21"/>
    <mergeCell ref="C19:E19"/>
    <mergeCell ref="F19:H19"/>
    <mergeCell ref="J19:L19"/>
    <mergeCell ref="N19:P19"/>
    <mergeCell ref="R19:AC19"/>
    <mergeCell ref="A20:B20"/>
    <mergeCell ref="C20:E20"/>
    <mergeCell ref="F20:H20"/>
    <mergeCell ref="R20:T21"/>
    <mergeCell ref="U20:U21"/>
    <mergeCell ref="A17:B17"/>
    <mergeCell ref="C17:K17"/>
    <mergeCell ref="L17:N17"/>
    <mergeCell ref="P17:Q17"/>
    <mergeCell ref="R17:Z17"/>
    <mergeCell ref="AA17:AC17"/>
    <mergeCell ref="A16:B16"/>
    <mergeCell ref="C16:K16"/>
    <mergeCell ref="L16:N16"/>
    <mergeCell ref="P16:Q16"/>
    <mergeCell ref="R16:Z16"/>
    <mergeCell ref="AA16:AC16"/>
    <mergeCell ref="A15:B15"/>
    <mergeCell ref="C15:K15"/>
    <mergeCell ref="L15:N15"/>
    <mergeCell ref="P15:Q15"/>
    <mergeCell ref="R15:Z15"/>
    <mergeCell ref="AA15:AC15"/>
    <mergeCell ref="A14:B14"/>
    <mergeCell ref="C14:K14"/>
    <mergeCell ref="L14:N14"/>
    <mergeCell ref="P14:Q14"/>
    <mergeCell ref="R14:Z14"/>
    <mergeCell ref="AA14:AC14"/>
    <mergeCell ref="C13:K13"/>
    <mergeCell ref="L13:N13"/>
    <mergeCell ref="P13:Q13"/>
    <mergeCell ref="R13:Z13"/>
    <mergeCell ref="AA13:AC13"/>
    <mergeCell ref="A12:B12"/>
    <mergeCell ref="C12:K12"/>
    <mergeCell ref="L12:N12"/>
    <mergeCell ref="P12:Q12"/>
    <mergeCell ref="R12:Z12"/>
    <mergeCell ref="AA12:AC12"/>
    <mergeCell ref="A59:AD59"/>
    <mergeCell ref="A60:AD103"/>
    <mergeCell ref="G2:W2"/>
    <mergeCell ref="G3:W3"/>
    <mergeCell ref="G4:W4"/>
    <mergeCell ref="A7:N8"/>
    <mergeCell ref="P7:AC8"/>
    <mergeCell ref="A9:K9"/>
    <mergeCell ref="L9:N9"/>
    <mergeCell ref="P9:Z9"/>
    <mergeCell ref="AA9:AC9"/>
    <mergeCell ref="A11:B11"/>
    <mergeCell ref="C11:K11"/>
    <mergeCell ref="L11:N11"/>
    <mergeCell ref="P11:Q11"/>
    <mergeCell ref="R11:Z11"/>
    <mergeCell ref="AA11:AC11"/>
    <mergeCell ref="A10:B10"/>
    <mergeCell ref="C10:K10"/>
    <mergeCell ref="L10:N10"/>
    <mergeCell ref="P10:Q10"/>
    <mergeCell ref="R10:Z10"/>
    <mergeCell ref="AA10:AC10"/>
    <mergeCell ref="A13:B13"/>
  </mergeCells>
  <pageMargins left="0.70866141732283472" right="0.11811023622047245" top="0.19685039370078741" bottom="0.19685039370078741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 xr:uid="{252C1500-491E-4FC3-9074-1AC529F66857}">
          <x14:formula1>
            <xm:f>Tabelle1!$A$1:$A$5</xm:f>
          </x14:formula1>
          <xm:sqref>C36:E36 C26:E26 C32:E32</xm:sqref>
        </x14:dataValidation>
        <x14:dataValidation type="list" showInputMessage="1" showErrorMessage="1" xr:uid="{A6952B52-AA9D-489A-9C20-97831943F434}">
          <x14:formula1>
            <xm:f>Tabelle1!$B$1:$B$5</xm:f>
          </x14:formula1>
          <xm:sqref>C37:E37 C27:E27 C33:E33</xm:sqref>
        </x14:dataValidation>
        <x14:dataValidation type="list" showInputMessage="1" showErrorMessage="1" xr:uid="{4686DB7E-3036-434E-AA02-EED69CE914E0}">
          <x14:formula1>
            <xm:f>Tabelle1!$C$1:$C$5</xm:f>
          </x14:formula1>
          <xm:sqref>C38:E38 C28:E28 C34:E34</xm:sqref>
        </x14:dataValidation>
        <x14:dataValidation type="list" showInputMessage="1" showErrorMessage="1" xr:uid="{13C5F5B7-B092-4843-8BFB-D9E338634D89}">
          <x14:formula1>
            <xm:f>Tabelle1!$D$1:$D$5</xm:f>
          </x14:formula1>
          <xm:sqref>C39:E39 C29:E29 C35:E35</xm:sqref>
        </x14:dataValidation>
        <x14:dataValidation type="list" showInputMessage="1" showErrorMessage="1" xr:uid="{7867AB7E-6BF8-4F99-ACE7-27EAF2D70362}">
          <x14:formula1>
            <xm:f>Tabelle1!$F$1:$F$5</xm:f>
          </x14:formula1>
          <xm:sqref>F39:H39 F26:H26 F34:H34</xm:sqref>
        </x14:dataValidation>
        <x14:dataValidation type="list" showInputMessage="1" showErrorMessage="1" xr:uid="{8DD3FCA8-FFFE-4B51-9075-A76A96B460E2}">
          <x14:formula1>
            <xm:f>Tabelle1!$E$1:$E$5</xm:f>
          </x14:formula1>
          <xm:sqref>F38:H38 F27:H27 F35:H35</xm:sqref>
        </x14:dataValidation>
        <x14:dataValidation type="list" showInputMessage="1" showErrorMessage="1" xr:uid="{2135FB7A-7E8F-44AF-AECF-08D3CB1706E6}">
          <x14:formula1>
            <xm:f>Tabelle1!$H$1:$H$5</xm:f>
          </x14:formula1>
          <xm:sqref>F37:H37 F28:H28 F32:H32</xm:sqref>
        </x14:dataValidation>
        <x14:dataValidation type="list" showInputMessage="1" showErrorMessage="1" xr:uid="{2D9A8F1F-2070-448D-A7C5-C90CFA4A6C46}">
          <x14:formula1>
            <xm:f>Tabelle1!$G$1:$G$5</xm:f>
          </x14:formula1>
          <xm:sqref>F36:H36 F29:H29</xm:sqref>
        </x14:dataValidation>
        <x14:dataValidation type="list" allowBlank="1" showInputMessage="1" showErrorMessage="1" xr:uid="{82AE2F89-5AAB-493E-9F8F-853615847025}">
          <x14:formula1>
            <xm:f>Tabelle1!$G$1:$G$5</xm:f>
          </x14:formula1>
          <xm:sqref>F33:H33</xm:sqref>
        </x14:dataValidation>
        <x14:dataValidation type="list" showInputMessage="1" showErrorMessage="1" xr:uid="{7C618433-413D-44E1-9ACA-9D8744D9936C}">
          <x14:formula1>
            <xm:f>Tabelle1!$I$1:$I$14</xm:f>
          </x14:formula1>
          <xm:sqref>C30:E30</xm:sqref>
        </x14:dataValidation>
        <x14:dataValidation type="list" showInputMessage="1" showErrorMessage="1" xr:uid="{308F3350-1667-43E6-BBCF-B1BAA074D731}">
          <x14:formula1>
            <xm:f>Tabelle1!$K$1:$K$14</xm:f>
          </x14:formula1>
          <xm:sqref>C31:E31</xm:sqref>
        </x14:dataValidation>
        <x14:dataValidation type="list" showInputMessage="1" showErrorMessage="1" xr:uid="{71549E96-2707-4BA2-A1A9-048AA5D3E855}">
          <x14:formula1>
            <xm:f>Tabelle1!$L$1:$L$14</xm:f>
          </x14:formula1>
          <xm:sqref>F30:H30</xm:sqref>
        </x14:dataValidation>
        <x14:dataValidation type="list" showInputMessage="1" showErrorMessage="1" xr:uid="{75B1ECCC-5FA8-4C3C-B363-591C0742A160}">
          <x14:formula1>
            <xm:f>Tabelle1!$J$1:$J$14</xm:f>
          </x14:formula1>
          <xm:sqref>F31:H31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A8B1-62CF-4DA0-B91F-CB4C285CC8B4}">
  <dimension ref="A1:L31"/>
  <sheetViews>
    <sheetView topLeftCell="A4" workbookViewId="0">
      <selection activeCell="A5" sqref="A5"/>
    </sheetView>
  </sheetViews>
  <sheetFormatPr baseColWidth="10" defaultRowHeight="14.4" x14ac:dyDescent="0.3"/>
  <cols>
    <col min="1" max="8" width="4.109375" bestFit="1" customWidth="1"/>
    <col min="9" max="12" width="8.109375" bestFit="1" customWidth="1"/>
  </cols>
  <sheetData>
    <row r="1" spans="1:12" x14ac:dyDescent="0.3">
      <c r="A1" t="s">
        <v>50</v>
      </c>
      <c r="B1" t="s">
        <v>51</v>
      </c>
      <c r="C1" t="s">
        <v>52</v>
      </c>
      <c r="D1" t="s">
        <v>53</v>
      </c>
      <c r="E1" t="s">
        <v>58</v>
      </c>
      <c r="F1" t="s">
        <v>59</v>
      </c>
      <c r="G1" t="s">
        <v>60</v>
      </c>
      <c r="H1" t="s">
        <v>61</v>
      </c>
      <c r="I1" t="s">
        <v>54</v>
      </c>
      <c r="J1" t="s">
        <v>56</v>
      </c>
      <c r="K1" t="s">
        <v>55</v>
      </c>
      <c r="L1" t="s">
        <v>57</v>
      </c>
    </row>
    <row r="2" spans="1:12" x14ac:dyDescent="0.3">
      <c r="A2" t="s">
        <v>42</v>
      </c>
      <c r="B2" t="s">
        <v>42</v>
      </c>
      <c r="C2" t="s">
        <v>42</v>
      </c>
      <c r="D2" t="s">
        <v>42</v>
      </c>
      <c r="E2" t="s">
        <v>46</v>
      </c>
      <c r="F2" t="s">
        <v>46</v>
      </c>
      <c r="G2" t="s">
        <v>46</v>
      </c>
      <c r="H2" t="s">
        <v>46</v>
      </c>
      <c r="I2" t="s">
        <v>81</v>
      </c>
      <c r="J2" t="s">
        <v>82</v>
      </c>
      <c r="K2" t="s">
        <v>83</v>
      </c>
      <c r="L2" t="s">
        <v>84</v>
      </c>
    </row>
    <row r="3" spans="1:12" x14ac:dyDescent="0.3">
      <c r="A3" t="s">
        <v>43</v>
      </c>
      <c r="B3" t="s">
        <v>43</v>
      </c>
      <c r="C3" t="s">
        <v>43</v>
      </c>
      <c r="D3" t="s">
        <v>43</v>
      </c>
      <c r="E3" t="s">
        <v>47</v>
      </c>
      <c r="F3" t="s">
        <v>47</v>
      </c>
      <c r="G3" t="s">
        <v>47</v>
      </c>
      <c r="H3" t="s">
        <v>47</v>
      </c>
      <c r="I3" t="s">
        <v>72</v>
      </c>
      <c r="J3" t="s">
        <v>73</v>
      </c>
      <c r="K3" t="s">
        <v>85</v>
      </c>
      <c r="L3" t="s">
        <v>86</v>
      </c>
    </row>
    <row r="4" spans="1:12" x14ac:dyDescent="0.3">
      <c r="A4" t="s">
        <v>44</v>
      </c>
      <c r="B4" t="s">
        <v>44</v>
      </c>
      <c r="C4" t="s">
        <v>44</v>
      </c>
      <c r="D4" t="s">
        <v>44</v>
      </c>
      <c r="E4" t="s">
        <v>48</v>
      </c>
      <c r="F4" t="s">
        <v>48</v>
      </c>
      <c r="G4" t="s">
        <v>48</v>
      </c>
      <c r="H4" t="s">
        <v>48</v>
      </c>
      <c r="I4" t="s">
        <v>87</v>
      </c>
      <c r="J4" t="s">
        <v>88</v>
      </c>
      <c r="K4" t="s">
        <v>89</v>
      </c>
      <c r="L4" t="s">
        <v>90</v>
      </c>
    </row>
    <row r="5" spans="1:12" x14ac:dyDescent="0.3">
      <c r="A5" t="s">
        <v>45</v>
      </c>
      <c r="B5" t="s">
        <v>45</v>
      </c>
      <c r="C5" t="s">
        <v>45</v>
      </c>
      <c r="D5" t="s">
        <v>45</v>
      </c>
      <c r="E5" t="s">
        <v>49</v>
      </c>
      <c r="F5" t="s">
        <v>49</v>
      </c>
      <c r="G5" t="s">
        <v>49</v>
      </c>
      <c r="H5" t="s">
        <v>49</v>
      </c>
      <c r="I5" t="s">
        <v>91</v>
      </c>
      <c r="J5" t="s">
        <v>92</v>
      </c>
      <c r="K5" t="s">
        <v>74</v>
      </c>
      <c r="L5" t="s">
        <v>75</v>
      </c>
    </row>
    <row r="6" spans="1:12" x14ac:dyDescent="0.3">
      <c r="I6" t="s">
        <v>68</v>
      </c>
      <c r="J6" t="s">
        <v>69</v>
      </c>
      <c r="K6" t="s">
        <v>93</v>
      </c>
      <c r="L6" t="s">
        <v>94</v>
      </c>
    </row>
    <row r="7" spans="1:12" x14ac:dyDescent="0.3">
      <c r="I7" t="s">
        <v>95</v>
      </c>
      <c r="J7" t="s">
        <v>96</v>
      </c>
      <c r="K7" t="s">
        <v>97</v>
      </c>
      <c r="L7" t="s">
        <v>98</v>
      </c>
    </row>
    <row r="8" spans="1:12" x14ac:dyDescent="0.3">
      <c r="I8" t="s">
        <v>99</v>
      </c>
      <c r="J8" t="s">
        <v>100</v>
      </c>
      <c r="K8" t="s">
        <v>70</v>
      </c>
      <c r="L8" t="s">
        <v>71</v>
      </c>
    </row>
    <row r="9" spans="1:12" x14ac:dyDescent="0.3">
      <c r="I9" t="s">
        <v>101</v>
      </c>
      <c r="J9" t="s">
        <v>102</v>
      </c>
      <c r="K9" t="s">
        <v>103</v>
      </c>
      <c r="L9" t="s">
        <v>104</v>
      </c>
    </row>
    <row r="10" spans="1:12" x14ac:dyDescent="0.3">
      <c r="I10" t="s">
        <v>76</v>
      </c>
      <c r="J10" t="s">
        <v>77</v>
      </c>
      <c r="K10" t="s">
        <v>76</v>
      </c>
      <c r="L10" t="s">
        <v>77</v>
      </c>
    </row>
    <row r="11" spans="1:12" x14ac:dyDescent="0.3">
      <c r="I11" t="s">
        <v>105</v>
      </c>
      <c r="J11" t="s">
        <v>106</v>
      </c>
      <c r="K11" t="s">
        <v>105</v>
      </c>
      <c r="L11" t="s">
        <v>106</v>
      </c>
    </row>
    <row r="12" spans="1:12" x14ac:dyDescent="0.3">
      <c r="I12" t="s">
        <v>107</v>
      </c>
      <c r="J12" t="s">
        <v>108</v>
      </c>
      <c r="K12" t="s">
        <v>107</v>
      </c>
      <c r="L12" t="s">
        <v>108</v>
      </c>
    </row>
    <row r="13" spans="1:12" x14ac:dyDescent="0.3">
      <c r="I13" t="s">
        <v>109</v>
      </c>
      <c r="J13" t="s">
        <v>110</v>
      </c>
      <c r="K13" t="s">
        <v>109</v>
      </c>
      <c r="L13" t="s">
        <v>110</v>
      </c>
    </row>
    <row r="14" spans="1:12" x14ac:dyDescent="0.3">
      <c r="I14" t="s">
        <v>78</v>
      </c>
      <c r="J14" t="s">
        <v>79</v>
      </c>
      <c r="K14" t="s">
        <v>78</v>
      </c>
      <c r="L14" t="s">
        <v>79</v>
      </c>
    </row>
    <row r="17" spans="1:11" ht="15" thickBot="1" x14ac:dyDescent="0.35"/>
    <row r="18" spans="1:11" ht="15" thickBot="1" x14ac:dyDescent="0.35">
      <c r="A18" s="97">
        <v>7</v>
      </c>
      <c r="B18" s="98"/>
      <c r="C18" s="99" t="s">
        <v>50</v>
      </c>
      <c r="D18" s="99"/>
      <c r="E18" s="99"/>
      <c r="F18" s="99" t="s">
        <v>59</v>
      </c>
      <c r="G18" s="99"/>
      <c r="H18" s="99"/>
      <c r="I18">
        <f>Spielbericht!J26</f>
        <v>0</v>
      </c>
      <c r="J18">
        <f>Spielbericht!L26</f>
        <v>0</v>
      </c>
      <c r="K18">
        <f>SUM(I18:J18)</f>
        <v>0</v>
      </c>
    </row>
    <row r="19" spans="1:11" ht="15" thickBot="1" x14ac:dyDescent="0.35">
      <c r="A19" s="97">
        <v>8</v>
      </c>
      <c r="B19" s="98"/>
      <c r="C19" s="99" t="s">
        <v>51</v>
      </c>
      <c r="D19" s="99"/>
      <c r="E19" s="99"/>
      <c r="F19" s="99" t="s">
        <v>58</v>
      </c>
      <c r="G19" s="99"/>
      <c r="H19" s="99"/>
      <c r="I19">
        <f>Spielbericht!J27</f>
        <v>0</v>
      </c>
      <c r="J19">
        <f>Spielbericht!L27</f>
        <v>0</v>
      </c>
      <c r="K19">
        <f t="shared" ref="K19:K31" si="0">SUM(I19:J19)</f>
        <v>0</v>
      </c>
    </row>
    <row r="20" spans="1:11" ht="15" thickBot="1" x14ac:dyDescent="0.35">
      <c r="A20" s="97">
        <v>9</v>
      </c>
      <c r="B20" s="98"/>
      <c r="C20" s="99" t="s">
        <v>52</v>
      </c>
      <c r="D20" s="99"/>
      <c r="E20" s="99"/>
      <c r="F20" s="99" t="s">
        <v>61</v>
      </c>
      <c r="G20" s="99"/>
      <c r="H20" s="99"/>
      <c r="I20">
        <f>Spielbericht!J28</f>
        <v>0</v>
      </c>
      <c r="J20">
        <f>Spielbericht!L28</f>
        <v>0</v>
      </c>
      <c r="K20">
        <f t="shared" si="0"/>
        <v>0</v>
      </c>
    </row>
    <row r="21" spans="1:11" ht="15" thickBot="1" x14ac:dyDescent="0.35">
      <c r="A21" s="97">
        <v>10</v>
      </c>
      <c r="B21" s="98"/>
      <c r="C21" s="99" t="s">
        <v>53</v>
      </c>
      <c r="D21" s="99"/>
      <c r="E21" s="99"/>
      <c r="F21" s="99" t="s">
        <v>60</v>
      </c>
      <c r="G21" s="99"/>
      <c r="H21" s="99"/>
      <c r="I21">
        <f>Spielbericht!J29</f>
        <v>0</v>
      </c>
      <c r="J21">
        <f>Spielbericht!L29</f>
        <v>0</v>
      </c>
      <c r="K21">
        <f t="shared" si="0"/>
        <v>0</v>
      </c>
    </row>
    <row r="22" spans="1:11" ht="15" thickBot="1" x14ac:dyDescent="0.35">
      <c r="A22" s="100" t="s">
        <v>14</v>
      </c>
      <c r="B22" s="101"/>
      <c r="C22" s="99" t="s">
        <v>54</v>
      </c>
      <c r="D22" s="99"/>
      <c r="E22" s="99"/>
      <c r="F22" s="99" t="s">
        <v>57</v>
      </c>
      <c r="G22" s="99"/>
      <c r="H22" s="99"/>
      <c r="I22">
        <f>Spielbericht!J30</f>
        <v>0</v>
      </c>
      <c r="J22">
        <f>Spielbericht!L30</f>
        <v>0</v>
      </c>
      <c r="K22">
        <f t="shared" si="0"/>
        <v>0</v>
      </c>
    </row>
    <row r="23" spans="1:11" ht="15" thickBot="1" x14ac:dyDescent="0.35">
      <c r="A23" s="100" t="s">
        <v>13</v>
      </c>
      <c r="B23" s="101"/>
      <c r="C23" s="99" t="s">
        <v>55</v>
      </c>
      <c r="D23" s="99"/>
      <c r="E23" s="99"/>
      <c r="F23" s="99" t="s">
        <v>56</v>
      </c>
      <c r="G23" s="99"/>
      <c r="H23" s="99"/>
      <c r="I23">
        <f>Spielbericht!J31</f>
        <v>0</v>
      </c>
      <c r="J23">
        <f>Spielbericht!L31</f>
        <v>0</v>
      </c>
      <c r="K23">
        <f t="shared" si="0"/>
        <v>0</v>
      </c>
    </row>
    <row r="24" spans="1:11" ht="15" thickBot="1" x14ac:dyDescent="0.35">
      <c r="A24" s="97">
        <v>13</v>
      </c>
      <c r="B24" s="98"/>
      <c r="C24" s="99" t="s">
        <v>50</v>
      </c>
      <c r="D24" s="99"/>
      <c r="E24" s="99"/>
      <c r="F24" s="99" t="s">
        <v>61</v>
      </c>
      <c r="G24" s="99"/>
      <c r="H24" s="99"/>
      <c r="I24">
        <f>Spielbericht!J32</f>
        <v>0</v>
      </c>
      <c r="J24">
        <f>Spielbericht!L32</f>
        <v>0</v>
      </c>
      <c r="K24">
        <f t="shared" si="0"/>
        <v>0</v>
      </c>
    </row>
    <row r="25" spans="1:11" ht="15" thickBot="1" x14ac:dyDescent="0.35">
      <c r="A25" s="97">
        <v>14</v>
      </c>
      <c r="B25" s="98"/>
      <c r="C25" s="99" t="s">
        <v>51</v>
      </c>
      <c r="D25" s="99"/>
      <c r="E25" s="99"/>
      <c r="F25" s="99" t="s">
        <v>60</v>
      </c>
      <c r="G25" s="99"/>
      <c r="H25" s="99"/>
      <c r="I25">
        <f>Spielbericht!J33</f>
        <v>0</v>
      </c>
      <c r="J25">
        <f>Spielbericht!L33</f>
        <v>0</v>
      </c>
      <c r="K25">
        <f t="shared" si="0"/>
        <v>0</v>
      </c>
    </row>
    <row r="26" spans="1:11" ht="15" thickBot="1" x14ac:dyDescent="0.35">
      <c r="A26" s="97">
        <v>15</v>
      </c>
      <c r="B26" s="98"/>
      <c r="C26" s="99" t="s">
        <v>52</v>
      </c>
      <c r="D26" s="99"/>
      <c r="E26" s="99"/>
      <c r="F26" s="99" t="s">
        <v>59</v>
      </c>
      <c r="G26" s="99"/>
      <c r="H26" s="99"/>
      <c r="I26">
        <f>Spielbericht!J34</f>
        <v>0</v>
      </c>
      <c r="J26">
        <f>Spielbericht!L34</f>
        <v>0</v>
      </c>
      <c r="K26">
        <f t="shared" si="0"/>
        <v>0</v>
      </c>
    </row>
    <row r="27" spans="1:11" ht="15" thickBot="1" x14ac:dyDescent="0.35">
      <c r="A27" s="97">
        <v>16</v>
      </c>
      <c r="B27" s="98"/>
      <c r="C27" s="99" t="s">
        <v>53</v>
      </c>
      <c r="D27" s="99"/>
      <c r="E27" s="99"/>
      <c r="F27" s="99" t="s">
        <v>58</v>
      </c>
      <c r="G27" s="99"/>
      <c r="H27" s="99"/>
      <c r="I27">
        <f>Spielbericht!J35</f>
        <v>0</v>
      </c>
      <c r="J27">
        <f>Spielbericht!L35</f>
        <v>0</v>
      </c>
      <c r="K27">
        <f t="shared" si="0"/>
        <v>0</v>
      </c>
    </row>
    <row r="28" spans="1:11" ht="15" thickBot="1" x14ac:dyDescent="0.35">
      <c r="A28" s="97">
        <v>17</v>
      </c>
      <c r="B28" s="98"/>
      <c r="C28" s="99" t="s">
        <v>50</v>
      </c>
      <c r="D28" s="99"/>
      <c r="E28" s="99"/>
      <c r="F28" s="99" t="s">
        <v>60</v>
      </c>
      <c r="G28" s="99"/>
      <c r="H28" s="99"/>
      <c r="I28">
        <f>Spielbericht!J36</f>
        <v>0</v>
      </c>
      <c r="J28">
        <f>Spielbericht!L36</f>
        <v>0</v>
      </c>
      <c r="K28">
        <f t="shared" si="0"/>
        <v>0</v>
      </c>
    </row>
    <row r="29" spans="1:11" ht="15" thickBot="1" x14ac:dyDescent="0.35">
      <c r="A29" s="97">
        <v>18</v>
      </c>
      <c r="B29" s="98"/>
      <c r="C29" s="99" t="s">
        <v>51</v>
      </c>
      <c r="D29" s="99"/>
      <c r="E29" s="99"/>
      <c r="F29" s="99" t="s">
        <v>61</v>
      </c>
      <c r="G29" s="99"/>
      <c r="H29" s="99"/>
      <c r="I29">
        <f>Spielbericht!J37</f>
        <v>0</v>
      </c>
      <c r="J29">
        <f>Spielbericht!L37</f>
        <v>0</v>
      </c>
      <c r="K29">
        <f t="shared" si="0"/>
        <v>0</v>
      </c>
    </row>
    <row r="30" spans="1:11" ht="15" thickBot="1" x14ac:dyDescent="0.35">
      <c r="A30" s="97">
        <v>19</v>
      </c>
      <c r="B30" s="98"/>
      <c r="C30" s="99" t="s">
        <v>52</v>
      </c>
      <c r="D30" s="99"/>
      <c r="E30" s="99"/>
      <c r="F30" s="99" t="s">
        <v>58</v>
      </c>
      <c r="G30" s="99"/>
      <c r="H30" s="99"/>
      <c r="I30">
        <f>Spielbericht!J38</f>
        <v>0</v>
      </c>
      <c r="J30">
        <f>Spielbericht!L38</f>
        <v>0</v>
      </c>
      <c r="K30">
        <f t="shared" si="0"/>
        <v>0</v>
      </c>
    </row>
    <row r="31" spans="1:11" ht="15" thickBot="1" x14ac:dyDescent="0.35">
      <c r="A31" s="100">
        <v>20</v>
      </c>
      <c r="B31" s="101"/>
      <c r="C31" s="99" t="s">
        <v>53</v>
      </c>
      <c r="D31" s="99"/>
      <c r="E31" s="99"/>
      <c r="F31" s="99" t="s">
        <v>59</v>
      </c>
      <c r="G31" s="99"/>
      <c r="H31" s="99"/>
      <c r="I31">
        <f>Spielbericht!J39</f>
        <v>0</v>
      </c>
      <c r="J31">
        <f>Spielbericht!L39</f>
        <v>0</v>
      </c>
      <c r="K31">
        <f t="shared" si="0"/>
        <v>0</v>
      </c>
    </row>
  </sheetData>
  <sheetProtection algorithmName="SHA-512" hashValue="NP6hDBYgGXNMcDiaxEKSXzYd9V2dnaqhmu5NsYJ2SYiOck8qMnW0lABczjRRt+fI9cgcSVbAFp9y46GH+VY3Fg==" saltValue="hrPmqNWf/KbrYjLndfE9dw==" spinCount="100000" sheet="1" objects="1" scenarios="1"/>
  <mergeCells count="42">
    <mergeCell ref="A30:B30"/>
    <mergeCell ref="C30:E30"/>
    <mergeCell ref="F30:H30"/>
    <mergeCell ref="A31:B31"/>
    <mergeCell ref="C31:E31"/>
    <mergeCell ref="F31:H31"/>
    <mergeCell ref="A23:B23"/>
    <mergeCell ref="C23:E23"/>
    <mergeCell ref="F23:H23"/>
    <mergeCell ref="A24:B24"/>
    <mergeCell ref="C24:E24"/>
    <mergeCell ref="F24:H24"/>
    <mergeCell ref="A18:B18"/>
    <mergeCell ref="C18:E18"/>
    <mergeCell ref="F18:H18"/>
    <mergeCell ref="A19:B19"/>
    <mergeCell ref="C19:E19"/>
    <mergeCell ref="F19:H19"/>
    <mergeCell ref="A29:B29"/>
    <mergeCell ref="C29:E29"/>
    <mergeCell ref="F29:H29"/>
    <mergeCell ref="A25:B25"/>
    <mergeCell ref="C25:E25"/>
    <mergeCell ref="F25:H25"/>
    <mergeCell ref="A26:B26"/>
    <mergeCell ref="A28:B28"/>
    <mergeCell ref="C28:E28"/>
    <mergeCell ref="F28:H28"/>
    <mergeCell ref="C26:E26"/>
    <mergeCell ref="F26:H26"/>
    <mergeCell ref="A27:B27"/>
    <mergeCell ref="C27:E27"/>
    <mergeCell ref="F27:H27"/>
    <mergeCell ref="A21:B21"/>
    <mergeCell ref="C21:E21"/>
    <mergeCell ref="F21:H21"/>
    <mergeCell ref="A22:B22"/>
    <mergeCell ref="A20:B20"/>
    <mergeCell ref="C20:E20"/>
    <mergeCell ref="F20:H20"/>
    <mergeCell ref="C22:E22"/>
    <mergeCell ref="F22:H22"/>
  </mergeCells>
  <dataValidations count="13">
    <dataValidation type="list" showInputMessage="1" showErrorMessage="1" sqref="F21:H21 F28:H28" xr:uid="{C228AEEB-D106-4DBD-8975-5BCDE70519F9}">
      <formula1>$G$1:$G$5</formula1>
    </dataValidation>
    <dataValidation type="list" showInputMessage="1" showErrorMessage="1" sqref="F20:H20 F24:H24 F29:H29" xr:uid="{CBD3328C-810B-4FB2-B4A4-5A9C8FCE2179}">
      <formula1>$H$1:$H$5</formula1>
    </dataValidation>
    <dataValidation type="list" showInputMessage="1" showErrorMessage="1" sqref="F19:H19 F27:H27 F30:H30" xr:uid="{0D581558-FF8E-4A16-A053-783FDD51F5A0}">
      <formula1>$E$1:$E$5</formula1>
    </dataValidation>
    <dataValidation type="list" showInputMessage="1" showErrorMessage="1" sqref="F18:H18 F26:H26 F31:H31" xr:uid="{161CDFD8-0FB9-4A2A-BFE1-AB1EBC7A69BB}">
      <formula1>$F$1:$F$5</formula1>
    </dataValidation>
    <dataValidation type="list" showInputMessage="1" showErrorMessage="1" sqref="C21:E21 C27:E27 C31:E31" xr:uid="{B440C119-5BCB-429D-A0C7-252A2945796A}">
      <formula1>$D$1:$D$5</formula1>
    </dataValidation>
    <dataValidation type="list" showInputMessage="1" showErrorMessage="1" sqref="C20:E20 C26:E26 C30:E30" xr:uid="{7A1AD8F7-81B2-4804-A356-BB1BD1C9EAF2}">
      <formula1>$C$1:$C$5</formula1>
    </dataValidation>
    <dataValidation type="list" showInputMessage="1" showErrorMessage="1" sqref="C19:E19 C25:E25 C29:E29" xr:uid="{472E7507-D30E-437C-AADE-8794675E2BB7}">
      <formula1>$B$1:$B$5</formula1>
    </dataValidation>
    <dataValidation type="list" showInputMessage="1" showErrorMessage="1" sqref="C18:E18 C24:E24 C28:E28" xr:uid="{44C5DA81-7F5B-4D4D-BAC2-3FA6886C9F4E}">
      <formula1>$A$1:$A$5</formula1>
    </dataValidation>
    <dataValidation type="list" showInputMessage="1" showErrorMessage="1" sqref="F23:H23" xr:uid="{06696BA6-055C-4CC0-B804-F8EAAFAB5434}">
      <formula1>$J$1:$J$14</formula1>
    </dataValidation>
    <dataValidation type="list" showInputMessage="1" showErrorMessage="1" sqref="F22:H22" xr:uid="{BB7D9469-646B-45F9-8589-F25A83BE713C}">
      <formula1>$L$1:$L$14</formula1>
    </dataValidation>
    <dataValidation type="list" showInputMessage="1" showErrorMessage="1" sqref="C23:E23" xr:uid="{FC23087B-51E5-4D44-93E6-253F80433168}">
      <formula1>$K$1:$K$14</formula1>
    </dataValidation>
    <dataValidation type="list" showInputMessage="1" showErrorMessage="1" sqref="C22:E22" xr:uid="{C1775BBC-142F-4D42-B26C-F4C5CC4E58D7}">
      <formula1>$I$1:$I$14</formula1>
    </dataValidation>
    <dataValidation type="list" allowBlank="1" showInputMessage="1" showErrorMessage="1" sqref="F25:H25" xr:uid="{7FA38247-143B-430D-9850-A4DA468922BC}">
      <formula1>$G$1:$G$5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Spielbericht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Stefan Wallmeyer</cp:lastModifiedBy>
  <cp:lastPrinted>2021-11-13T10:37:17Z</cp:lastPrinted>
  <dcterms:created xsi:type="dcterms:W3CDTF">2021-10-27T14:39:55Z</dcterms:created>
  <dcterms:modified xsi:type="dcterms:W3CDTF">2021-11-27T11:27:16Z</dcterms:modified>
</cp:coreProperties>
</file>